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<sst xmlns="http://schemas.openxmlformats.org/spreadsheetml/2006/main" count="388" uniqueCount="198">
  <si>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</si>
  <si>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</si>
  <si>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</si>
  <si>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</si>
  <si>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</si>
  <si>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</si>
  <si>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</si>
  <si>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</si>
  <si>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</si>
  <si>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</si>
  <si>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</si>
  <si>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</si>
  <si>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</si>
  <si>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</si>
  <si>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</si>
  <si>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</si>
  <si>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</si>
  <si>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</si>
  <si>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</si>
  <si>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</si>
  <si>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</si>
  <si>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</si>
  <si>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</si>
  <si>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</si>
  <si>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</si>
  <si>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</si>
  <si>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</si>
  <si>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</si>
  <si>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</si>
  <si>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</si>
  <si>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</si>
  <si>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</si>
  <si>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New York</t>
  </si>
  <si>
    <t>Boston</t>
  </si>
  <si>
    <t>Los Angeles</t>
  </si>
  <si>
    <t>Seattle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</si>
  <si>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</si>
  <si>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</si>
  <si>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</si>
  <si>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</si>
  <si>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</si>
  <si>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</si>
  <si>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</si>
  <si>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</si>
  <si>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</si>
  <si>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</si>
  <si>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</si>
  <si>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</si>
  <si>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</si>
  <si>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</si>
  <si>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</si>
  <si>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</si>
  <si>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</si>
  <si>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</si>
  <si>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</si>
  <si>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</si>
  <si>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</si>
  <si>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</si>
  <si>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</si>
  <si>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</si>
  <si>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</si>
  <si>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</si>
  <si>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</si>
  <si>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</si>
  <si>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</si>
  <si>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Latin America and the Caribbean</t>
  </si>
  <si>
    <t>International Students</t>
  </si>
  <si>
    <t>Bay Area</t>
  </si>
  <si>
    <t>Canada</t>
  </si>
  <si>
    <t>Dallas</t>
  </si>
  <si>
    <t>Top Five Industries</t>
  </si>
  <si>
    <t>Top Five Functions - Intern</t>
  </si>
  <si>
    <t>Top Five Functions</t>
  </si>
  <si>
    <r>
      <t xml:space="preserve">(1)   </t>
    </r>
    <r>
      <rPr>
        <sz val="10"/>
        <rFont val="Arial"/>
        <family val="2"/>
      </rPr>
      <t>Twelve students in the Class of 2019 reported having two internships.</t>
    </r>
  </si>
  <si>
    <t>All</t>
  </si>
  <si>
    <t xml:space="preserve">     an established recruiting relationship.</t>
  </si>
  <si>
    <t>Houston</t>
  </si>
  <si>
    <t>Top Five Industries - Intern</t>
  </si>
  <si>
    <t>Washington, DC</t>
  </si>
  <si>
    <t>Consulting</t>
  </si>
  <si>
    <t>Corporate Strategy/Strategic Planning</t>
  </si>
  <si>
    <t>Product Management (Tech)</t>
  </si>
  <si>
    <t>Technology</t>
  </si>
  <si>
    <t>Diversified Financial Services</t>
  </si>
  <si>
    <t>Investment Banking/Brokerage</t>
  </si>
  <si>
    <t>Private Equity</t>
  </si>
  <si>
    <t>Africa – sub Saharan</t>
  </si>
  <si>
    <t>Middle East and North Africa</t>
  </si>
  <si>
    <t>Portland</t>
  </si>
  <si>
    <t>Mexico City</t>
  </si>
  <si>
    <t>Miami</t>
  </si>
  <si>
    <t>Interview on Campus - Invite Schedule</t>
  </si>
  <si>
    <t>Booth Facilitated Relationships (e.g., EIP, Fellow Student, Faculty, Student Groups, Trek, GTS Contacts, GTS Organization Notes)</t>
  </si>
  <si>
    <t>Booth Job Posting/Resume Referral</t>
  </si>
  <si>
    <t>Booth Recruiting and Networking Event (e.g., Corporate Conversation, Meet-n-Greet, Networking Night, Booth Panel Discussions)</t>
  </si>
  <si>
    <t>Alumni Contact</t>
  </si>
  <si>
    <t>External Job Board/Industry Event/Organization Website (not through GTS)</t>
  </si>
  <si>
    <t>Personal/Prior Business Contact</t>
  </si>
  <si>
    <t>Pre-MBA Recruiting Activity (pre-MBA Conferences, Internships, Employer Engagement)</t>
  </si>
  <si>
    <t>Executive Recruiter/Search Firm</t>
  </si>
  <si>
    <t>Investment Banking</t>
  </si>
  <si>
    <t xml:space="preserve">     offers and/or less than 50% with salary information.   </t>
  </si>
  <si>
    <t>Postponing Job Search</t>
  </si>
  <si>
    <t>Employment Statistics:  2022-2023</t>
  </si>
  <si>
    <t>Profile of the Class of 2024</t>
  </si>
  <si>
    <t xml:space="preserve">     in September 2022.</t>
  </si>
  <si>
    <t>General Management</t>
  </si>
  <si>
    <t>Information Technology - Integration / Implementation</t>
  </si>
  <si>
    <t>Law</t>
  </si>
  <si>
    <t>Project Management</t>
  </si>
  <si>
    <t>Public Relations</t>
  </si>
  <si>
    <t>Research and Development</t>
  </si>
  <si>
    <t>Finance</t>
  </si>
  <si>
    <t>Marketing</t>
  </si>
  <si>
    <t>Commercial Banking/Lending</t>
  </si>
  <si>
    <t>Investment Management/Research</t>
  </si>
  <si>
    <t>Mergers &amp; Acquisitions within a Company</t>
  </si>
  <si>
    <t>Private Client Services</t>
  </si>
  <si>
    <t>Real Estate</t>
  </si>
  <si>
    <t>Risk Management</t>
  </si>
  <si>
    <t>Venture Capital</t>
  </si>
  <si>
    <t>Research</t>
  </si>
  <si>
    <t>Sales</t>
  </si>
  <si>
    <t xml:space="preserve">     For the 94% who reported salaries, the minimum, maximum, and median monthly salaries are represented above.  Insufficient data indicates less than 1% reporting 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</si>
  <si>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 xml:space="preserve">Compensation information is self-reported. 95% of students reporting accepted intern offers included salary information.  Of that, 1% reported receiving no salary.  </t>
    </r>
  </si>
  <si>
    <r>
      <t xml:space="preserve">(1)   </t>
    </r>
    <r>
      <rPr>
        <sz val="10"/>
        <rFont val="Arial"/>
        <family val="2"/>
      </rPr>
      <t xml:space="preserve"> Nine students in the Class of 2024 reported having two internships and one reported four internships.</t>
    </r>
  </si>
  <si>
    <t>Advertising/Marketing Services/Communications</t>
  </si>
  <si>
    <t>Aerospace/Aviation</t>
  </si>
  <si>
    <t>Agribusiness</t>
  </si>
  <si>
    <t>Arts/Media/Entertainment</t>
  </si>
  <si>
    <t>Automotive/Transportation Equipment</t>
  </si>
  <si>
    <t>Chemicals/Plastics</t>
  </si>
  <si>
    <t>Education</t>
  </si>
  <si>
    <t>Government - State &amp; Local</t>
  </si>
  <si>
    <t>Healthcare - Services</t>
  </si>
  <si>
    <t>Hospitality</t>
  </si>
  <si>
    <t>Manufacturing</t>
  </si>
  <si>
    <t>Non-Profit</t>
  </si>
  <si>
    <t>Recreation/Leisure/Sports</t>
  </si>
  <si>
    <t>Retail</t>
  </si>
  <si>
    <t>Technology - Services</t>
  </si>
  <si>
    <t>Telecommunications</t>
  </si>
  <si>
    <t>Consumer Products</t>
  </si>
  <si>
    <t>Education/Non-Profit</t>
  </si>
  <si>
    <t>Energy</t>
  </si>
  <si>
    <t>Financial Services</t>
  </si>
  <si>
    <t>Healthcare</t>
  </si>
  <si>
    <t>Media/Entertainment/Sports</t>
  </si>
  <si>
    <t>Commercial Banking</t>
  </si>
  <si>
    <t>Hedge Funds</t>
  </si>
  <si>
    <t>Insurance</t>
  </si>
  <si>
    <t>Search Funds</t>
  </si>
  <si>
    <t>Clean Tech/Renewables</t>
  </si>
  <si>
    <t>Oil &amp; Gas</t>
  </si>
  <si>
    <t>Utilities</t>
  </si>
  <si>
    <t>Cannabis Products</t>
  </si>
  <si>
    <t>Consumer Goods</t>
  </si>
  <si>
    <t>Food/Beverage/Tobacco</t>
  </si>
  <si>
    <t>Biotech &amp; Life Sciences</t>
  </si>
  <si>
    <t>Healthcare Products/Medical Devices</t>
  </si>
  <si>
    <t>Healthtech/Telemedicine</t>
  </si>
  <si>
    <t>Pharmaceutical Products</t>
  </si>
  <si>
    <t>Ecommerce &amp; Internet</t>
  </si>
  <si>
    <t>Financial Technology</t>
  </si>
  <si>
    <t>Hardware</t>
  </si>
  <si>
    <t>Software</t>
  </si>
  <si>
    <t>Tokyo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</si>
  <si>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 Compensation information is self-reported. 95% of students reporting accepted intern offers included</t>
    </r>
  </si>
  <si>
    <t xml:space="preserve">      salary information.  Of that, 1% reported receiving no salary.  For the 94% who reported salaries,</t>
  </si>
  <si>
    <t xml:space="preserve">      the minimum, maximum, and median monthly salaries are represented above.  Insufficient data indicates</t>
  </si>
  <si>
    <t xml:space="preserve">      less than 1% reporting offers and/or less than 50% with salary information.</t>
  </si>
  <si>
    <t>Booth-Supported External Career Conference (e.g., Prospanica, NBMBAA, Boston Career Forum, Reach Out MBA)</t>
  </si>
  <si>
    <r>
      <t xml:space="preserve">(2)   </t>
    </r>
    <r>
      <rPr>
        <sz val="10"/>
        <rFont val="Arial"/>
        <family val="2"/>
      </rPr>
      <t xml:space="preserve">Approximately one-half of the accepted offers generated by students' direct contact with companies were with firms where the school has </t>
    </r>
  </si>
  <si>
    <t xml:space="preserve">     Corporate Strategy/Strategic Planning (13), Customer Relations Management (1), Company Finance (Analysis/Treasury) (1), Investment Management/Research (1), </t>
  </si>
  <si>
    <t xml:space="preserve">     Real Estate (1), General Management (3), Brand/Product Management (1), Operations(1), Product Development (1) and Product Management (Tech) (5).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</si>
  <si>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 Accepted offers in these functions include students doing summer internships at start-ups: Analytics/Data Science (2), Business Development (12), </t>
    </r>
  </si>
  <si>
    <r>
      <t>Product Management (Tech)</t>
    </r>
    <r>
      <rPr>
        <vertAlign val="superscript"/>
        <sz val="10"/>
        <rFont val="Arial"/>
        <family val="2"/>
      </rPr>
      <t>(3)</t>
    </r>
  </si>
  <si>
    <r>
      <t>Operations - Production/Supply Chain Mgmt/Logistics</t>
    </r>
    <r>
      <rPr>
        <vertAlign val="superscript"/>
        <sz val="10"/>
        <rFont val="Arial"/>
        <family val="2"/>
      </rPr>
      <t>(3)</t>
    </r>
  </si>
  <si>
    <r>
      <t>Brand/Product Management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</si>
  <si>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</si>
  <si>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Customer Relations Management</t>
    </r>
    <r>
      <rPr>
        <vertAlign val="superscript"/>
        <sz val="10"/>
        <rFont val="Arial"/>
        <family val="2"/>
      </rPr>
      <t>(3)</t>
    </r>
  </si>
  <si>
    <r>
      <t>Real Estate</t>
    </r>
    <r>
      <rPr>
        <vertAlign val="superscript"/>
        <sz val="10"/>
        <rFont val="Arial"/>
        <family val="2"/>
      </rPr>
      <t>(3)</t>
    </r>
  </si>
  <si>
    <r>
      <t>Investment Management/Research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</si>
  <si>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</si>
  <si>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</si>
  <si>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</si>
  <si>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t>Analytics/Data Science</t>
    </r>
    <r>
      <rPr>
        <vertAlign val="superscript"/>
        <sz val="10"/>
        <rFont val="Arial"/>
        <family val="2"/>
      </rPr>
      <t>(3)</t>
    </r>
  </si>
  <si>
    <r>
      <t>Product Development</t>
    </r>
    <r>
      <rPr>
        <vertAlign val="superscript"/>
        <sz val="10"/>
        <rFont val="Arial"/>
        <family val="2"/>
      </rPr>
      <t>(3)</t>
    </r>
  </si>
  <si>
    <t xml:space="preserve">     In total, 7% of accepted offers for the Class of 2024 were with start-ups.  For monthly base salary, the minimum  was $1,500, the maximum was $23842,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</si>
  <si>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 Accepted offers in these industries include students doing summer internships at start-ups: Aerospace/Aviation (1), Agribusiness (1), Food/Beverage/Tobacco (2), </t>
    </r>
  </si>
  <si>
    <t xml:space="preserve">     Education (1), Clean Tech/Renewables (1), Investment Management/Research (1), Private Equity (1), Biotech &amp; Life Sciences (2), Healthcare - Services (2), </t>
  </si>
  <si>
    <t xml:space="preserve">     Non-Profit (1), Ecommerce &amp; Internet (2), Financial Technology (11), Software (15), and Technology - Services (1).</t>
  </si>
  <si>
    <r>
      <t xml:space="preserve">(1)  </t>
    </r>
    <r>
      <rPr>
        <sz val="10"/>
        <rFont val="Arial"/>
        <family val="0"/>
      </rPr>
      <t>Represents percent of students who are seeking employment.  Eight students, representing</t>
    </r>
  </si>
  <si>
    <t xml:space="preserve">     1.3% of students seeking employment, reneged on offers that had been accepted.</t>
  </si>
  <si>
    <t xml:space="preserve">     which were later rescinded.</t>
  </si>
  <si>
    <t xml:space="preserve">     One student, representing 0.2% of students seeking employment, were extended offers </t>
  </si>
  <si>
    <t xml:space="preserve">     and the median was $11,360.</t>
  </si>
  <si>
    <t xml:space="preserve">     In total, 7% of accepted offers for the Class of 2024 were with start-ups.  For monthly base salary, the minimum  was $1,500, the maximum was $23,842,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</si>
</sst>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" fontId="1" fillId="0" borderId="1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64" fontId="0" fillId="0" borderId="0" xfId="316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227" applyFont="1" applyFill="1" applyAlignment="1">
      <alignment horizontal="center" wrapText="1"/>
      <protection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318" applyNumberFormat="1" applyFont="1" applyFill="1" applyAlignment="1">
      <alignment horizontal="center"/>
    </xf>
    <xf numFmtId="0" fontId="0" fillId="0" borderId="0" xfId="242" applyFont="1" applyFill="1" applyAlignment="1">
      <alignment horizontal="left" indent="1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NumberFormat="1" applyFill="1" applyAlignment="1">
      <alignment horizontal="center"/>
      <protection/>
    </xf>
    <xf numFmtId="0" fontId="1" fillId="0" borderId="0" xfId="242" applyFont="1" applyFill="1" applyAlignment="1">
      <alignment horizontal="center"/>
      <protection/>
    </xf>
    <xf numFmtId="0" fontId="1" fillId="0" borderId="0" xfId="242" applyFont="1" applyFill="1" applyAlignment="1">
      <alignment horizontal="center" wrapText="1"/>
      <protection/>
    </xf>
    <xf numFmtId="9" fontId="0" fillId="0" borderId="0" xfId="318" applyNumberFormat="1" applyFill="1" applyAlignment="1">
      <alignment horizontal="center"/>
    </xf>
    <xf numFmtId="9" fontId="0" fillId="0" borderId="0" xfId="242" applyNumberFormat="1" applyFill="1" applyAlignment="1">
      <alignment horizontal="center"/>
      <protection/>
    </xf>
    <xf numFmtId="9" fontId="1" fillId="0" borderId="0" xfId="242" applyNumberFormat="1" applyFont="1" applyFill="1" applyAlignment="1">
      <alignment horizontal="center"/>
      <protection/>
    </xf>
    <xf numFmtId="0" fontId="0" fillId="0" borderId="0" xfId="243" applyFont="1" applyFill="1">
      <alignment/>
      <protection/>
    </xf>
    <xf numFmtId="164" fontId="1" fillId="0" borderId="0" xfId="227" applyNumberFormat="1" applyFont="1" applyFill="1" applyAlignment="1">
      <alignment horizontal="center"/>
      <protection/>
    </xf>
    <xf numFmtId="0" fontId="3" fillId="0" borderId="0" xfId="243" applyFont="1" applyFill="1">
      <alignment/>
      <protection/>
    </xf>
    <xf numFmtId="0" fontId="0" fillId="0" borderId="14" xfId="242" applyFill="1" applyBorder="1" applyAlignment="1">
      <alignment horizontal="center"/>
      <protection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0" xfId="242" applyFont="1" applyFill="1" applyAlignment="1">
      <alignment horizontal="left"/>
      <protection/>
    </xf>
    <xf numFmtId="178" fontId="1" fillId="0" borderId="0" xfId="242" applyNumberFormat="1" applyFont="1" applyFill="1" applyAlignment="1">
      <alignment horizontal="left"/>
      <protection/>
    </xf>
    <xf numFmtId="0" fontId="3" fillId="0" borderId="0" xfId="242" applyFont="1" applyFill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3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4" fontId="1" fillId="0" borderId="10" xfId="316" applyNumberFormat="1" applyFont="1" applyFill="1" applyBorder="1" applyAlignment="1">
      <alignment horizontal="right"/>
    </xf>
    <xf numFmtId="1" fontId="1" fillId="0" borderId="10" xfId="316" applyNumberFormat="1" applyFont="1" applyFill="1" applyBorder="1" applyAlignment="1">
      <alignment horizontal="right"/>
    </xf>
    <xf numFmtId="1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8" fontId="0" fillId="0" borderId="0" xfId="134" applyNumberForma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78" fontId="1" fillId="0" borderId="0" xfId="227" applyNumberFormat="1" applyFont="1" applyFill="1" applyAlignment="1">
      <alignment horizontal="left"/>
      <protection/>
    </xf>
    <xf numFmtId="164" fontId="1" fillId="0" borderId="0" xfId="317" applyNumberFormat="1" applyFont="1" applyFill="1" applyAlignment="1">
      <alignment horizontal="center"/>
    </xf>
    <xf numFmtId="164" fontId="0" fillId="0" borderId="0" xfId="317" applyNumberForma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" fillId="0" borderId="11" xfId="317" applyNumberFormat="1" applyFont="1" applyFill="1" applyBorder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64" fontId="1" fillId="0" borderId="0" xfId="316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8" fontId="1" fillId="0" borderId="0" xfId="13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164" fontId="0" fillId="0" borderId="0" xfId="242" applyNumberFormat="1" applyFont="1" applyFill="1">
      <alignment/>
      <protection/>
    </xf>
    <xf numFmtId="1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1" fillId="0" borderId="0" xfId="227" applyFont="1" applyFill="1" applyAlignment="1">
      <alignment horizontal="center"/>
      <protection/>
    </xf>
  </cellXfs>
  <cellStyles count="3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style1538356169524" xfId="336"/>
    <cellStyle name="style1538356169791" xfId="337"/>
    <cellStyle name="style1538356169867" xfId="338"/>
    <cellStyle name="style1538356170810" xfId="339"/>
    <cellStyle name="style1538356170860" xfId="340"/>
    <cellStyle name="style1570061049542" xfId="341"/>
    <cellStyle name="style1696378643517" xfId="342"/>
    <cellStyle name="style1696378643560" xfId="343"/>
    <cellStyle name="style1696378643630" xfId="344"/>
    <cellStyle name="style1696378643667" xfId="345"/>
    <cellStyle name="style1696378643706" xfId="346"/>
    <cellStyle name="style1696378643742" xfId="347"/>
    <cellStyle name="Title" xfId="348"/>
    <cellStyle name="Total" xfId="349"/>
    <cellStyle name="Total 2" xfId="350"/>
    <cellStyle name="Total 2 2" xfId="351"/>
    <cellStyle name="Total 2 3" xfId="352"/>
    <cellStyle name="Total 2 4" xfId="353"/>
    <cellStyle name="Total 3" xfId="354"/>
    <cellStyle name="Total 4" xfId="355"/>
    <cellStyle name="Total 5" xfId="356"/>
    <cellStyle name="Total 6" xfId="357"/>
    <cellStyle name="Warning Text" xfId="358"/>
    <cellStyle name="Warning Text 2" xfId="359"/>
    <cellStyle name="Warning Text 2 2" xfId="360"/>
    <cellStyle name="Warning Text 2 3" xfId="361"/>
    <cellStyle name="Warning Text 2 4" xfId="362"/>
    <cellStyle name="Warning Text 3" xfId="363"/>
    <cellStyle name="Warning Text 4" xfId="364"/>
    <cellStyle name="Warning Text 5" xfId="365"/>
    <cellStyle name="Warning Text 6" xfId="3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Functions'!$B$14</c:f>
              <c:numCache/>
            </c:numRef>
          </c:val>
        </c:ser>
        <c:ser>
          <c:idx val="2"/>
          <c:order val="1"/>
          <c:tx>
            <c:strRef>
              <c:f>'Top Five Functions'!$A$13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1"/>
          <c:order val="2"/>
          <c:tx>
            <c:strRef>
              <c:f>'Top Five Functions'!$A$12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6"/>
          <c:order val="3"/>
          <c:tx>
            <c:strRef>
              <c:f>'Top Five Functions'!$A$11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0"/>
          <c:order val="4"/>
          <c:tx>
            <c:strRef>
              <c:f>'Top Five Functions'!$A$10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5"/>
          <c:order val="5"/>
          <c:tx>
            <c:strRef>
              <c:f>'Top Five Functions'!$A$9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overlap val="100"/>
        <c:gapWidth val="35"/>
        <c:axId val="48100989"/>
        <c:axId val="30255718"/>
      </c:barChart>
      <c:catAx>
        <c:axId val="48100989"/>
        <c:scaling>
          <c:orientation val="minMax"/>
        </c:scaling>
        <c:axPos val="b"/>
        <c:delete val="1"/>
        <c:majorTickMark val="out"/>
        <c:minorTickMark val="none"/>
        <c:tickLblPos val="nextTo"/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Industries'!$A$14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Industries'!$B$14</c:f>
              <c:numCache/>
            </c:numRef>
          </c:val>
        </c:ser>
        <c:ser>
          <c:idx val="2"/>
          <c:order val="1"/>
          <c:tx>
            <c:strRef>
              <c:f>'Top Five Industries'!$A$13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4"/>
          <c:order val="2"/>
          <c:tx>
            <c:strRef>
              <c:f>'Top Five Industries'!$A$12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6"/>
          <c:order val="3"/>
          <c:tx>
            <c:strRef>
              <c:f>'Top Five Industries'!$A$11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0"/>
          <c:order val="4"/>
          <c:tx>
            <c:strRef>
              <c:f>'Top Five Industries'!$A$10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5"/>
          <c:order val="5"/>
          <c:tx>
            <c:strRef>
              <c:f>'Top Five Industries'!$A$9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overlap val="100"/>
        <c:gapWidth val="35"/>
        <c:axId val="3866007"/>
        <c:axId val="34794064"/>
      </c:barChart>
      <c:catAx>
        <c:axId val="3866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58" customWidth="1"/>
    <col min="2" max="2" width="13.7109375" style="60" bestFit="1" customWidth="1"/>
    <col min="3" max="3" width="16.57421875" style="59" bestFit="1" customWidth="1"/>
    <col min="4" max="8" width="9.00390625" style="58" customWidth="1"/>
    <col min="9" max="16384" width="9.140625" style="58" customWidth="1"/>
  </cols>
  <sheetData>
    <row r="1" ht="12.75">
      <c r="A1" s="139" t="s">
        <v>30</v>
      </c>
    </row>
    <row r="2" ht="12.75">
      <c r="A2" s="139" t="s">
        <v>103</v>
      </c>
    </row>
    <row r="3" ht="12.75">
      <c r="A3" s="126"/>
    </row>
    <row r="4" ht="12.75">
      <c r="A4" s="139" t="s">
        <v>104</v>
      </c>
    </row>
    <row r="5" ht="12.75">
      <c r="A5" s="140">
        <v>45172</v>
      </c>
    </row>
    <row r="6" ht="12.75">
      <c r="A6" s="74"/>
    </row>
    <row r="7" spans="1:3" ht="14.25">
      <c r="A7" s="74" t="s">
        <v>58</v>
      </c>
      <c r="C7" s="58"/>
    </row>
    <row r="8" spans="1:3" ht="12.75">
      <c r="A8" s="73" t="s">
        <v>57</v>
      </c>
      <c r="B8" s="72" t="s">
        <v>0</v>
      </c>
      <c r="C8" s="71" t="s">
        <v>1</v>
      </c>
    </row>
    <row r="9" spans="1:3" ht="13.5" thickBot="1">
      <c r="A9" s="70"/>
      <c r="B9" s="69" t="s">
        <v>56</v>
      </c>
      <c r="C9" s="68" t="s">
        <v>55</v>
      </c>
    </row>
    <row r="10" spans="1:5" ht="12.75">
      <c r="A10" s="58" t="s">
        <v>54</v>
      </c>
      <c r="B10" s="122">
        <f>C10/C21</f>
        <v>0.9144542772861357</v>
      </c>
      <c r="C10" s="59">
        <v>620</v>
      </c>
      <c r="D10" s="66"/>
      <c r="E10" s="67"/>
    </row>
    <row r="12" spans="1:5" ht="12.75">
      <c r="A12" s="58" t="s">
        <v>53</v>
      </c>
      <c r="B12" s="63">
        <f>SUM(B13:B17)</f>
        <v>0.08554572271386429</v>
      </c>
      <c r="C12" s="59">
        <f>SUM(C13:C17)</f>
        <v>58</v>
      </c>
      <c r="E12" s="66"/>
    </row>
    <row r="13" spans="1:3" ht="12.75">
      <c r="A13" s="123" t="s">
        <v>52</v>
      </c>
      <c r="B13" s="122">
        <f>C13/C21</f>
        <v>0.04129793510324484</v>
      </c>
      <c r="C13" s="59">
        <v>28</v>
      </c>
    </row>
    <row r="14" spans="1:3" ht="12.75">
      <c r="A14" s="123" t="s">
        <v>51</v>
      </c>
      <c r="B14" s="122">
        <f>C14/C21</f>
        <v>0.017699115044247787</v>
      </c>
      <c r="C14" s="59">
        <v>12</v>
      </c>
    </row>
    <row r="15" spans="1:3" ht="12.75">
      <c r="A15" s="124" t="s">
        <v>49</v>
      </c>
      <c r="B15" s="122">
        <f>C15/C21</f>
        <v>0.01327433628318584</v>
      </c>
      <c r="C15" s="59">
        <v>9</v>
      </c>
    </row>
    <row r="16" spans="1:3" ht="12.75">
      <c r="A16" s="123" t="s">
        <v>50</v>
      </c>
      <c r="B16" s="122">
        <f>C16/C21</f>
        <v>0.011799410029498525</v>
      </c>
      <c r="C16" s="59">
        <v>8</v>
      </c>
    </row>
    <row r="17" spans="1:3" ht="12.75">
      <c r="A17" s="123" t="s">
        <v>102</v>
      </c>
      <c r="B17" s="122">
        <f>C17/C21</f>
        <v>0.0014749262536873156</v>
      </c>
      <c r="C17" s="59">
        <v>1</v>
      </c>
    </row>
    <row r="18" spans="1:2" ht="12.75">
      <c r="A18" s="124"/>
      <c r="B18" s="122"/>
    </row>
    <row r="19" spans="1:3" ht="12.75">
      <c r="A19" s="58" t="s">
        <v>48</v>
      </c>
      <c r="B19" s="122">
        <f>C19/C21</f>
        <v>0</v>
      </c>
      <c r="C19" s="59">
        <v>0</v>
      </c>
    </row>
    <row r="20" ht="12.75">
      <c r="B20" s="122"/>
    </row>
    <row r="21" spans="1:6" ht="12.75">
      <c r="A21" s="58" t="s">
        <v>47</v>
      </c>
      <c r="B21" s="63">
        <f>B10+B12+B19</f>
        <v>1</v>
      </c>
      <c r="C21" s="125">
        <f>C10+C12+C19</f>
        <v>678</v>
      </c>
      <c r="F21" s="66"/>
    </row>
    <row r="23" spans="1:5" ht="14.25">
      <c r="A23" s="65" t="s">
        <v>46</v>
      </c>
      <c r="B23" s="126"/>
      <c r="C23" s="127"/>
      <c r="E23" s="66"/>
    </row>
    <row r="24" spans="1:3" ht="12.75">
      <c r="A24" s="58" t="s">
        <v>44</v>
      </c>
      <c r="B24" s="63">
        <v>1</v>
      </c>
      <c r="C24" s="63"/>
    </row>
    <row r="25" spans="1:7" ht="12.75">
      <c r="A25" s="58" t="s">
        <v>66</v>
      </c>
      <c r="B25" s="63">
        <v>1</v>
      </c>
      <c r="C25" s="63"/>
      <c r="G25" s="66"/>
    </row>
    <row r="26" spans="1:3" ht="12.75">
      <c r="A26" s="58" t="s">
        <v>7</v>
      </c>
      <c r="B26" s="63">
        <v>1</v>
      </c>
      <c r="C26" s="63"/>
    </row>
    <row r="27" spans="2:3" ht="12.75">
      <c r="B27" s="128"/>
      <c r="C27" s="129"/>
    </row>
    <row r="28" spans="2:3" ht="12.75">
      <c r="B28" s="128"/>
      <c r="C28" s="129"/>
    </row>
    <row r="29" spans="1:5" ht="14.25">
      <c r="A29" s="65" t="s">
        <v>45</v>
      </c>
      <c r="B29" s="130"/>
      <c r="C29" s="127"/>
      <c r="E29" s="66"/>
    </row>
    <row r="30" spans="1:3" ht="12.75">
      <c r="A30" s="58" t="s">
        <v>44</v>
      </c>
      <c r="B30" s="63">
        <v>1</v>
      </c>
      <c r="C30" s="63"/>
    </row>
    <row r="31" spans="1:3" ht="12.75">
      <c r="A31" s="58" t="s">
        <v>66</v>
      </c>
      <c r="B31" s="63">
        <v>1</v>
      </c>
      <c r="C31" s="63"/>
    </row>
    <row r="32" spans="1:3" ht="12.75">
      <c r="A32" s="58" t="s">
        <v>7</v>
      </c>
      <c r="B32" s="63">
        <v>1</v>
      </c>
      <c r="C32" s="63"/>
    </row>
    <row r="34" ht="12.75">
      <c r="D34" s="66"/>
    </row>
    <row r="35" spans="1:5" s="65" customFormat="1" ht="14.25">
      <c r="A35" s="65" t="s">
        <v>43</v>
      </c>
      <c r="B35" s="63"/>
      <c r="C35" s="59"/>
      <c r="E35" s="64"/>
    </row>
    <row r="36" spans="1:5" ht="12.75">
      <c r="A36" s="58" t="s">
        <v>42</v>
      </c>
      <c r="B36" s="168">
        <v>28</v>
      </c>
      <c r="E36" s="167"/>
    </row>
    <row r="37" spans="1:5" ht="12.75">
      <c r="A37" s="58" t="s">
        <v>41</v>
      </c>
      <c r="B37" s="168">
        <v>5</v>
      </c>
      <c r="E37" s="64"/>
    </row>
    <row r="38" spans="1:5" ht="12.75">
      <c r="A38" s="58" t="s">
        <v>40</v>
      </c>
      <c r="B38" s="169">
        <v>0.4</v>
      </c>
      <c r="E38" s="64"/>
    </row>
    <row r="39" spans="1:5" ht="12.75">
      <c r="A39" s="58" t="s">
        <v>14</v>
      </c>
      <c r="B39" s="169">
        <v>0.37</v>
      </c>
      <c r="E39" s="64"/>
    </row>
    <row r="40" spans="1:6" ht="12.75">
      <c r="A40" s="170" t="s">
        <v>39</v>
      </c>
      <c r="B40" s="171">
        <v>0.1</v>
      </c>
      <c r="C40" s="134"/>
      <c r="F40" s="66"/>
    </row>
    <row r="41" spans="1:5" ht="14.25">
      <c r="A41" s="133" t="s">
        <v>192</v>
      </c>
      <c r="B41" s="63"/>
      <c r="E41" s="66"/>
    </row>
    <row r="42" spans="1:2" ht="12.75">
      <c r="A42" s="131" t="s">
        <v>193</v>
      </c>
      <c r="B42" s="63"/>
    </row>
    <row r="43" ht="12.75">
      <c r="A43" s="131" t="s">
        <v>195</v>
      </c>
    </row>
    <row r="44" ht="12.75">
      <c r="A44" s="131" t="s">
        <v>194</v>
      </c>
    </row>
    <row r="45" spans="1:2" ht="14.25">
      <c r="A45" s="141" t="s">
        <v>38</v>
      </c>
      <c r="B45" s="63"/>
    </row>
    <row r="46" spans="1:2" ht="12.75">
      <c r="A46" s="64" t="s">
        <v>105</v>
      </c>
      <c r="B46" s="63"/>
    </row>
    <row r="47" ht="12.75">
      <c r="E47" s="62"/>
    </row>
    <row r="48" spans="1:4" ht="12.75">
      <c r="A48" s="60"/>
      <c r="B48" s="59"/>
      <c r="C48" s="58"/>
      <c r="D48" s="58" t="s">
        <v>37</v>
      </c>
    </row>
    <row r="49" ht="12.75">
      <c r="A49" s="61"/>
    </row>
    <row r="50" ht="12.75">
      <c r="A50" s="61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5.7109375" style="5" customWidth="1"/>
    <col min="2" max="2" width="8.00390625" style="54" bestFit="1" customWidth="1"/>
    <col min="3" max="3" width="9.421875" style="57" bestFit="1" customWidth="1"/>
    <col min="4" max="6" width="16.7109375" style="30" customWidth="1"/>
    <col min="7" max="16384" width="9.140625" style="5" customWidth="1"/>
  </cols>
  <sheetData>
    <row r="1" spans="1:6" ht="12.75">
      <c r="A1" s="6" t="s">
        <v>30</v>
      </c>
      <c r="B1" s="50"/>
      <c r="C1" s="56"/>
      <c r="D1" s="28"/>
      <c r="E1" s="27"/>
      <c r="F1" s="27"/>
    </row>
    <row r="2" spans="1:6" ht="12.75">
      <c r="A2" s="6" t="s">
        <v>103</v>
      </c>
      <c r="B2" s="50"/>
      <c r="C2" s="56"/>
      <c r="D2" s="28"/>
      <c r="E2" s="28"/>
      <c r="F2" s="27"/>
    </row>
    <row r="3" spans="1:6" ht="12.75">
      <c r="A3" s="143"/>
      <c r="B3" s="50"/>
      <c r="C3" s="56"/>
      <c r="D3" s="29"/>
      <c r="E3" s="28"/>
      <c r="F3" s="27"/>
    </row>
    <row r="4" spans="1:6" ht="12.75">
      <c r="A4" s="6" t="s">
        <v>18</v>
      </c>
      <c r="B4" s="50"/>
      <c r="C4" s="56"/>
      <c r="D4" s="28"/>
      <c r="E4" s="28"/>
      <c r="F4" s="27"/>
    </row>
    <row r="5" spans="1:6" ht="12.75">
      <c r="A5" s="31">
        <v>45172</v>
      </c>
      <c r="B5" s="50"/>
      <c r="C5" s="56"/>
      <c r="D5" s="28"/>
      <c r="E5" s="28"/>
      <c r="F5" s="28"/>
    </row>
    <row r="6" spans="1:6" ht="12.75">
      <c r="A6" s="31"/>
      <c r="B6" s="50"/>
      <c r="C6" s="56"/>
      <c r="D6" s="28"/>
      <c r="E6" s="28"/>
      <c r="F6" s="28"/>
    </row>
    <row r="7" spans="1:6" ht="12.75">
      <c r="A7" s="11" t="s">
        <v>8</v>
      </c>
      <c r="B7" s="52" t="s">
        <v>0</v>
      </c>
      <c r="C7" s="16" t="s">
        <v>1</v>
      </c>
      <c r="D7" s="42" t="s">
        <v>5</v>
      </c>
      <c r="E7" s="42" t="s">
        <v>6</v>
      </c>
      <c r="F7" s="42" t="s">
        <v>2</v>
      </c>
    </row>
    <row r="8" spans="1:6" ht="14.25">
      <c r="A8" s="4"/>
      <c r="B8" s="45" t="s">
        <v>10</v>
      </c>
      <c r="C8" s="18" t="s">
        <v>12</v>
      </c>
      <c r="D8" s="43" t="s">
        <v>3</v>
      </c>
      <c r="E8" s="43" t="s">
        <v>3</v>
      </c>
      <c r="F8" s="43" t="s">
        <v>3</v>
      </c>
    </row>
    <row r="9" spans="1:6" ht="15" thickBot="1">
      <c r="A9" s="8"/>
      <c r="B9" s="53"/>
      <c r="C9" s="20"/>
      <c r="D9" s="44" t="s">
        <v>13</v>
      </c>
      <c r="E9" s="44" t="s">
        <v>13</v>
      </c>
      <c r="F9" s="44" t="s">
        <v>13</v>
      </c>
    </row>
    <row r="10" spans="1:6" s="32" customFormat="1" ht="14.25">
      <c r="A10" s="47" t="s">
        <v>186</v>
      </c>
      <c r="B10" s="144">
        <v>0.011058451816745656</v>
      </c>
      <c r="C10" s="146">
        <v>7</v>
      </c>
      <c r="D10" s="29">
        <v>4893</v>
      </c>
      <c r="E10" s="29">
        <v>11667</v>
      </c>
      <c r="F10" s="29">
        <v>7916</v>
      </c>
    </row>
    <row r="11" spans="1:6" s="32" customFormat="1" ht="14.25">
      <c r="A11" s="47" t="s">
        <v>185</v>
      </c>
      <c r="B11" s="144">
        <v>0.0315955766192733</v>
      </c>
      <c r="C11" s="146">
        <v>20</v>
      </c>
      <c r="D11" s="29">
        <v>2000</v>
      </c>
      <c r="E11" s="29">
        <v>12000</v>
      </c>
      <c r="F11" s="29">
        <v>6747.5</v>
      </c>
    </row>
    <row r="12" spans="1:6" s="32" customFormat="1" ht="12.75">
      <c r="A12" s="47" t="s">
        <v>79</v>
      </c>
      <c r="B12" s="144">
        <v>0.2717219589257504</v>
      </c>
      <c r="C12" s="146">
        <v>172</v>
      </c>
      <c r="D12" s="29">
        <v>2815</v>
      </c>
      <c r="E12" s="29">
        <v>23842</v>
      </c>
      <c r="F12" s="29">
        <v>15833</v>
      </c>
    </row>
    <row r="13" spans="1:6" s="32" customFormat="1" ht="14.25">
      <c r="A13" s="47" t="s">
        <v>184</v>
      </c>
      <c r="B13" s="144">
        <v>0.11058451816745656</v>
      </c>
      <c r="C13" s="146">
        <v>70</v>
      </c>
      <c r="D13" s="29">
        <v>2000</v>
      </c>
      <c r="E13" s="29">
        <v>17500</v>
      </c>
      <c r="F13" s="29">
        <v>8000</v>
      </c>
    </row>
    <row r="14" spans="1:6" s="6" customFormat="1" ht="12.75">
      <c r="A14" s="9" t="s">
        <v>112</v>
      </c>
      <c r="B14" s="162">
        <v>0.34913112164297</v>
      </c>
      <c r="C14" s="163">
        <v>221</v>
      </c>
      <c r="D14" s="164">
        <v>1500</v>
      </c>
      <c r="E14" s="164">
        <v>21666</v>
      </c>
      <c r="F14" s="164">
        <v>12000</v>
      </c>
    </row>
    <row r="15" spans="1:6" s="32" customFormat="1" ht="14.25">
      <c r="A15" s="165" t="s">
        <v>114</v>
      </c>
      <c r="B15" s="144">
        <v>0.00631911532385466</v>
      </c>
      <c r="C15" s="146">
        <v>4</v>
      </c>
      <c r="D15" s="29" t="s">
        <v>29</v>
      </c>
      <c r="E15" s="29" t="s">
        <v>29</v>
      </c>
      <c r="F15" s="29" t="s">
        <v>29</v>
      </c>
    </row>
    <row r="16" spans="1:6" s="32" customFormat="1" ht="14.25">
      <c r="A16" s="165" t="s">
        <v>183</v>
      </c>
      <c r="B16" s="144">
        <v>0.028436018957345974</v>
      </c>
      <c r="C16" s="146">
        <v>18</v>
      </c>
      <c r="D16" s="29">
        <v>1904</v>
      </c>
      <c r="E16" s="29">
        <v>11850</v>
      </c>
      <c r="F16" s="29">
        <v>9262</v>
      </c>
    </row>
    <row r="17" spans="1:6" s="32" customFormat="1" ht="12.75">
      <c r="A17" s="165" t="s">
        <v>100</v>
      </c>
      <c r="B17" s="144">
        <v>0.13902053712480253</v>
      </c>
      <c r="C17" s="146">
        <v>88</v>
      </c>
      <c r="D17" s="29">
        <v>3365.38</v>
      </c>
      <c r="E17" s="29">
        <v>18750</v>
      </c>
      <c r="F17" s="29">
        <v>14583</v>
      </c>
    </row>
    <row r="18" spans="1:6" s="32" customFormat="1" ht="14.25">
      <c r="A18" s="165" t="s">
        <v>182</v>
      </c>
      <c r="B18" s="144">
        <v>0.028436018957345974</v>
      </c>
      <c r="C18" s="146">
        <v>18</v>
      </c>
      <c r="D18" s="29">
        <v>5120</v>
      </c>
      <c r="E18" s="29">
        <v>15000</v>
      </c>
      <c r="F18" s="29">
        <v>12000</v>
      </c>
    </row>
    <row r="19" spans="1:6" s="32" customFormat="1" ht="14.25">
      <c r="A19" s="165" t="s">
        <v>116</v>
      </c>
      <c r="B19" s="144">
        <v>0.00315955766192733</v>
      </c>
      <c r="C19" s="146">
        <v>2</v>
      </c>
      <c r="D19" s="29" t="s">
        <v>29</v>
      </c>
      <c r="E19" s="29" t="s">
        <v>29</v>
      </c>
      <c r="F19" s="29" t="s">
        <v>29</v>
      </c>
    </row>
    <row r="20" spans="1:6" s="32" customFormat="1" ht="14.25">
      <c r="A20" s="165" t="s">
        <v>117</v>
      </c>
      <c r="B20" s="144">
        <v>0.00315955766192733</v>
      </c>
      <c r="C20" s="146">
        <v>2</v>
      </c>
      <c r="D20" s="29" t="s">
        <v>29</v>
      </c>
      <c r="E20" s="29" t="s">
        <v>29</v>
      </c>
      <c r="F20" s="29" t="s">
        <v>29</v>
      </c>
    </row>
    <row r="21" spans="1:6" s="32" customFormat="1" ht="12.75">
      <c r="A21" s="165" t="s">
        <v>85</v>
      </c>
      <c r="B21" s="144">
        <v>0.07740916271721959</v>
      </c>
      <c r="C21" s="146">
        <v>49</v>
      </c>
      <c r="D21" s="29">
        <v>2000</v>
      </c>
      <c r="E21" s="29">
        <v>21666</v>
      </c>
      <c r="F21" s="29">
        <v>8000</v>
      </c>
    </row>
    <row r="22" spans="1:6" s="32" customFormat="1" ht="14.25">
      <c r="A22" s="165" t="s">
        <v>181</v>
      </c>
      <c r="B22" s="144">
        <v>0.011058451816745656</v>
      </c>
      <c r="C22" s="146">
        <v>7</v>
      </c>
      <c r="D22" s="29">
        <v>2345</v>
      </c>
      <c r="E22" s="29">
        <v>13000</v>
      </c>
      <c r="F22" s="29">
        <v>8500</v>
      </c>
    </row>
    <row r="23" spans="1:6" s="32" customFormat="1" ht="14.25">
      <c r="A23" s="165" t="s">
        <v>119</v>
      </c>
      <c r="B23" s="144">
        <v>0.001579778830963665</v>
      </c>
      <c r="C23" s="146">
        <v>1</v>
      </c>
      <c r="D23" s="29" t="s">
        <v>29</v>
      </c>
      <c r="E23" s="29" t="s">
        <v>29</v>
      </c>
      <c r="F23" s="29" t="s">
        <v>29</v>
      </c>
    </row>
    <row r="24" spans="1:6" s="32" customFormat="1" ht="12.75">
      <c r="A24" s="165" t="s">
        <v>120</v>
      </c>
      <c r="B24" s="144">
        <v>0.05055292259083728</v>
      </c>
      <c r="C24" s="146">
        <v>32</v>
      </c>
      <c r="D24" s="29">
        <v>1500</v>
      </c>
      <c r="E24" s="29">
        <v>10000</v>
      </c>
      <c r="F24" s="29">
        <v>6000</v>
      </c>
    </row>
    <row r="25" spans="1:6" s="6" customFormat="1" ht="12.75">
      <c r="A25" s="9" t="s">
        <v>106</v>
      </c>
      <c r="B25" s="162">
        <v>0.028436018957345974</v>
      </c>
      <c r="C25" s="163">
        <v>18</v>
      </c>
      <c r="D25" s="164">
        <v>2498</v>
      </c>
      <c r="E25" s="164">
        <v>11666</v>
      </c>
      <c r="F25" s="164">
        <v>8000</v>
      </c>
    </row>
    <row r="26" spans="1:6" s="32" customFormat="1" ht="14.25">
      <c r="A26" s="165" t="s">
        <v>180</v>
      </c>
      <c r="B26" s="144">
        <v>0.00315955766192733</v>
      </c>
      <c r="C26" s="146">
        <v>2</v>
      </c>
      <c r="D26" s="29" t="s">
        <v>29</v>
      </c>
      <c r="E26" s="29" t="s">
        <v>29</v>
      </c>
      <c r="F26" s="29" t="s">
        <v>29</v>
      </c>
    </row>
    <row r="27" spans="1:6" s="32" customFormat="1" ht="14.25">
      <c r="A27" s="165" t="s">
        <v>179</v>
      </c>
      <c r="B27" s="144">
        <v>0.020537124802527645</v>
      </c>
      <c r="C27" s="146">
        <v>13</v>
      </c>
      <c r="D27" s="29">
        <v>2498</v>
      </c>
      <c r="E27" s="29">
        <v>11666</v>
      </c>
      <c r="F27" s="29">
        <v>8090</v>
      </c>
    </row>
    <row r="28" spans="1:6" s="32" customFormat="1" ht="14.25">
      <c r="A28" s="165" t="s">
        <v>109</v>
      </c>
      <c r="B28" s="144">
        <v>0.004739336492890996</v>
      </c>
      <c r="C28" s="146">
        <v>3</v>
      </c>
      <c r="D28" s="29" t="s">
        <v>29</v>
      </c>
      <c r="E28" s="29" t="s">
        <v>29</v>
      </c>
      <c r="F28" s="29" t="s">
        <v>29</v>
      </c>
    </row>
    <row r="29" spans="1:6" s="32" customFormat="1" ht="14.25">
      <c r="A29" s="47" t="s">
        <v>107</v>
      </c>
      <c r="B29" s="144">
        <v>0.001579778830963665</v>
      </c>
      <c r="C29" s="146">
        <v>1</v>
      </c>
      <c r="D29" s="29" t="s">
        <v>29</v>
      </c>
      <c r="E29" s="29" t="s">
        <v>29</v>
      </c>
      <c r="F29" s="29" t="s">
        <v>29</v>
      </c>
    </row>
    <row r="30" spans="1:6" s="32" customFormat="1" ht="12.75">
      <c r="A30" s="47" t="s">
        <v>108</v>
      </c>
      <c r="B30" s="144">
        <v>0.05845181674565561</v>
      </c>
      <c r="C30" s="146">
        <v>37</v>
      </c>
      <c r="D30" s="29">
        <v>2500</v>
      </c>
      <c r="E30" s="29">
        <v>18000</v>
      </c>
      <c r="F30" s="29">
        <v>16670</v>
      </c>
    </row>
    <row r="31" spans="1:6" s="6" customFormat="1" ht="12.75">
      <c r="A31" s="9" t="s">
        <v>113</v>
      </c>
      <c r="B31" s="162">
        <v>0.04107424960505529</v>
      </c>
      <c r="C31" s="163">
        <v>26</v>
      </c>
      <c r="D31" s="164">
        <v>2688</v>
      </c>
      <c r="E31" s="164">
        <v>11978</v>
      </c>
      <c r="F31" s="164">
        <v>8750</v>
      </c>
    </row>
    <row r="32" spans="1:6" s="32" customFormat="1" ht="14.25">
      <c r="A32" s="165" t="s">
        <v>178</v>
      </c>
      <c r="B32" s="144">
        <v>0.037914691943127965</v>
      </c>
      <c r="C32" s="146">
        <v>24</v>
      </c>
      <c r="D32" s="29">
        <v>2688</v>
      </c>
      <c r="E32" s="29">
        <v>11978</v>
      </c>
      <c r="F32" s="29">
        <v>8800</v>
      </c>
    </row>
    <row r="33" spans="1:6" s="32" customFormat="1" ht="14.25">
      <c r="A33" s="165" t="s">
        <v>121</v>
      </c>
      <c r="B33" s="144">
        <v>0.001579778830963665</v>
      </c>
      <c r="C33" s="146">
        <v>1</v>
      </c>
      <c r="D33" s="29" t="s">
        <v>29</v>
      </c>
      <c r="E33" s="29" t="s">
        <v>29</v>
      </c>
      <c r="F33" s="29" t="s">
        <v>29</v>
      </c>
    </row>
    <row r="34" spans="1:6" s="32" customFormat="1" ht="14.25">
      <c r="A34" s="165" t="s">
        <v>122</v>
      </c>
      <c r="B34" s="144">
        <v>0.001579778830963665</v>
      </c>
      <c r="C34" s="146">
        <v>1</v>
      </c>
      <c r="D34" s="29" t="s">
        <v>29</v>
      </c>
      <c r="E34" s="29" t="s">
        <v>29</v>
      </c>
      <c r="F34" s="29" t="s">
        <v>29</v>
      </c>
    </row>
    <row r="35" spans="1:6" s="32" customFormat="1" ht="14.25">
      <c r="A35" s="47" t="s">
        <v>177</v>
      </c>
      <c r="B35" s="144">
        <v>0.009478672985781991</v>
      </c>
      <c r="C35" s="146">
        <v>6</v>
      </c>
      <c r="D35" s="29" t="s">
        <v>29</v>
      </c>
      <c r="E35" s="29" t="s">
        <v>29</v>
      </c>
      <c r="F35" s="29" t="s">
        <v>29</v>
      </c>
    </row>
    <row r="36" spans="1:6" s="32" customFormat="1" ht="14.25">
      <c r="A36" s="47" t="s">
        <v>187</v>
      </c>
      <c r="B36" s="144">
        <v>0.001579778830963665</v>
      </c>
      <c r="C36" s="146">
        <v>1</v>
      </c>
      <c r="D36" s="29" t="s">
        <v>29</v>
      </c>
      <c r="E36" s="29" t="s">
        <v>29</v>
      </c>
      <c r="F36" s="29" t="s">
        <v>29</v>
      </c>
    </row>
    <row r="37" spans="1:6" s="32" customFormat="1" ht="14.25">
      <c r="A37" s="47" t="s">
        <v>176</v>
      </c>
      <c r="B37" s="144">
        <v>0.08056872037914692</v>
      </c>
      <c r="C37" s="146">
        <v>51</v>
      </c>
      <c r="D37" s="29">
        <v>2815</v>
      </c>
      <c r="E37" s="29">
        <v>14583.33</v>
      </c>
      <c r="F37" s="29">
        <v>10057.5</v>
      </c>
    </row>
    <row r="38" spans="1:6" s="32" customFormat="1" ht="14.25">
      <c r="A38" s="47" t="s">
        <v>110</v>
      </c>
      <c r="B38" s="144">
        <v>0.001579778830963665</v>
      </c>
      <c r="C38" s="146">
        <v>1</v>
      </c>
      <c r="D38" s="29" t="s">
        <v>29</v>
      </c>
      <c r="E38" s="29" t="s">
        <v>29</v>
      </c>
      <c r="F38" s="29" t="s">
        <v>29</v>
      </c>
    </row>
    <row r="39" spans="1:6" s="32" customFormat="1" ht="14.25">
      <c r="A39" s="47" t="s">
        <v>111</v>
      </c>
      <c r="B39" s="144">
        <v>0.00315955766192733</v>
      </c>
      <c r="C39" s="146">
        <v>2</v>
      </c>
      <c r="D39" s="29" t="s">
        <v>29</v>
      </c>
      <c r="E39" s="29" t="s">
        <v>29</v>
      </c>
      <c r="F39" s="29" t="s">
        <v>29</v>
      </c>
    </row>
    <row r="40" spans="1:6" ht="13.5" thickBot="1">
      <c r="A40" s="1" t="s">
        <v>74</v>
      </c>
      <c r="B40" s="147">
        <v>1</v>
      </c>
      <c r="C40" s="148">
        <v>633</v>
      </c>
      <c r="D40" s="12">
        <v>1500</v>
      </c>
      <c r="E40" s="12">
        <v>23842</v>
      </c>
      <c r="F40" s="12">
        <v>11360</v>
      </c>
    </row>
    <row r="41" spans="1:6" ht="14.25">
      <c r="A41" s="104" t="s">
        <v>125</v>
      </c>
      <c r="B41" s="55"/>
      <c r="C41" s="149"/>
      <c r="D41" s="150"/>
      <c r="E41" s="151"/>
      <c r="F41" s="151"/>
    </row>
    <row r="42" spans="1:6" ht="14.25">
      <c r="A42" s="142" t="s">
        <v>124</v>
      </c>
      <c r="B42" s="103"/>
      <c r="C42" s="101"/>
      <c r="D42" s="102"/>
      <c r="E42" s="102"/>
      <c r="F42" s="5"/>
    </row>
    <row r="43" spans="1:6" ht="12.75">
      <c r="A43" s="142" t="s">
        <v>123</v>
      </c>
      <c r="B43" s="103"/>
      <c r="C43" s="101"/>
      <c r="D43" s="102"/>
      <c r="E43" s="102"/>
      <c r="F43" s="102"/>
    </row>
    <row r="44" spans="1:6" ht="12.75">
      <c r="A44" s="142" t="s">
        <v>101</v>
      </c>
      <c r="B44" s="103"/>
      <c r="C44" s="101"/>
      <c r="D44" s="102"/>
      <c r="E44" s="102"/>
      <c r="F44" s="102"/>
    </row>
    <row r="45" spans="1:6" s="32" customFormat="1" ht="14.25">
      <c r="A45" s="100" t="s">
        <v>175</v>
      </c>
      <c r="B45" s="161"/>
      <c r="C45" s="25"/>
      <c r="D45" s="160"/>
      <c r="E45" s="160"/>
      <c r="F45" s="160"/>
    </row>
    <row r="46" spans="1:6" s="6" customFormat="1" ht="12.75">
      <c r="A46" s="100" t="s">
        <v>173</v>
      </c>
      <c r="B46" s="161"/>
      <c r="C46" s="25"/>
      <c r="D46" s="160"/>
      <c r="E46" s="160"/>
      <c r="F46" s="160"/>
    </row>
    <row r="47" spans="1:6" s="32" customFormat="1" ht="12.75">
      <c r="A47" s="100" t="s">
        <v>174</v>
      </c>
      <c r="B47" s="161"/>
      <c r="C47" s="25"/>
      <c r="D47" s="160"/>
      <c r="E47" s="160"/>
      <c r="F47" s="160"/>
    </row>
    <row r="48" spans="1:6" ht="12.75">
      <c r="A48" s="105" t="s">
        <v>197</v>
      </c>
      <c r="B48" s="160"/>
      <c r="C48" s="160"/>
      <c r="D48" s="5"/>
      <c r="E48" s="5"/>
      <c r="F48" s="5"/>
    </row>
    <row r="49" spans="1:6" ht="12.75">
      <c r="A49" s="100" t="s">
        <v>196</v>
      </c>
      <c r="B49" s="160"/>
      <c r="C49" s="160"/>
      <c r="D49" s="5"/>
      <c r="E49" s="5"/>
      <c r="F49" s="5"/>
    </row>
    <row r="50" spans="1:6" ht="12.75">
      <c r="A50" s="47"/>
      <c r="B50" s="30"/>
      <c r="C50" s="30"/>
      <c r="D50" s="29"/>
      <c r="E50" s="29"/>
      <c r="F50" s="29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  <row r="53" spans="1:6" ht="12.75">
      <c r="A53" s="30"/>
      <c r="B53" s="30"/>
      <c r="C53" s="30"/>
      <c r="D53" s="5"/>
      <c r="E53" s="5"/>
      <c r="F53" s="5"/>
    </row>
    <row r="54" spans="1:6" ht="12.75">
      <c r="A54" s="30"/>
      <c r="B54" s="30"/>
      <c r="C54" s="30"/>
      <c r="D54" s="5"/>
      <c r="E54" s="5"/>
      <c r="F54" s="5"/>
    </row>
    <row r="55" spans="1:6" ht="12.75">
      <c r="A55" s="30"/>
      <c r="B55" s="30"/>
      <c r="C55" s="30"/>
      <c r="D55" s="5"/>
      <c r="E55" s="5"/>
      <c r="F55" s="5"/>
    </row>
    <row r="56" spans="1:6" ht="12.75">
      <c r="A56" s="30"/>
      <c r="B56" s="30"/>
      <c r="C56" s="30"/>
      <c r="D56" s="5"/>
      <c r="E56" s="5"/>
      <c r="F56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5" customWidth="1"/>
    <col min="2" max="2" width="17.7109375" style="157" customWidth="1"/>
    <col min="3" max="3" width="17.7109375" style="117" customWidth="1"/>
    <col min="4" max="16384" width="9.140625" style="5" customWidth="1"/>
  </cols>
  <sheetData>
    <row r="1" spans="1:3" ht="12.75">
      <c r="A1" s="6" t="s">
        <v>30</v>
      </c>
      <c r="B1" s="156"/>
      <c r="C1" s="143"/>
    </row>
    <row r="2" spans="1:3" ht="12.75">
      <c r="A2" s="6" t="s">
        <v>103</v>
      </c>
      <c r="B2" s="156"/>
      <c r="C2" s="143"/>
    </row>
    <row r="3" ht="12.75">
      <c r="A3" s="143"/>
    </row>
    <row r="4" spans="1:3" ht="12.75">
      <c r="A4" s="6" t="s">
        <v>71</v>
      </c>
      <c r="B4" s="156"/>
      <c r="C4" s="143"/>
    </row>
    <row r="5" spans="1:3" ht="12.75">
      <c r="A5" s="31">
        <v>45172</v>
      </c>
      <c r="B5" s="156"/>
      <c r="C5" s="143"/>
    </row>
    <row r="6" spans="1:3" ht="12.75">
      <c r="A6" s="31"/>
      <c r="B6" s="156"/>
      <c r="C6" s="143"/>
    </row>
    <row r="7" spans="1:3" ht="14.25">
      <c r="A7" s="158" t="s">
        <v>8</v>
      </c>
      <c r="B7" s="159" t="s">
        <v>11</v>
      </c>
      <c r="C7" s="2" t="s">
        <v>9</v>
      </c>
    </row>
    <row r="8" spans="1:3" ht="12.75">
      <c r="A8" s="106" t="s">
        <v>72</v>
      </c>
      <c r="B8" s="107">
        <f>SUM(B9:B13)</f>
        <v>0.6793048973143758</v>
      </c>
      <c r="C8" s="4">
        <f>SUM(C9:C13)</f>
        <v>430</v>
      </c>
    </row>
    <row r="9" spans="1:3" ht="12.75">
      <c r="A9" s="108" t="s">
        <v>79</v>
      </c>
      <c r="B9" s="109">
        <v>0.2717219589257504</v>
      </c>
      <c r="C9" s="110">
        <v>172</v>
      </c>
    </row>
    <row r="10" spans="1:3" ht="12.75">
      <c r="A10" s="108" t="s">
        <v>100</v>
      </c>
      <c r="B10" s="109">
        <v>0.13902053712480253</v>
      </c>
      <c r="C10" s="110">
        <v>88</v>
      </c>
    </row>
    <row r="11" spans="1:3" ht="12.75">
      <c r="A11" s="108" t="s">
        <v>80</v>
      </c>
      <c r="B11" s="109">
        <v>0.11058451816745656</v>
      </c>
      <c r="C11" s="110">
        <v>70</v>
      </c>
    </row>
    <row r="12" spans="1:3" ht="12.75">
      <c r="A12" s="111" t="s">
        <v>81</v>
      </c>
      <c r="B12" s="109">
        <v>0.08056872037914692</v>
      </c>
      <c r="C12" s="110">
        <v>51</v>
      </c>
    </row>
    <row r="13" spans="1:3" ht="12.75">
      <c r="A13" s="108" t="s">
        <v>85</v>
      </c>
      <c r="B13" s="109">
        <v>0.07740916271721959</v>
      </c>
      <c r="C13" s="110">
        <v>49</v>
      </c>
    </row>
    <row r="14" spans="1:3" ht="12.75">
      <c r="A14" s="112" t="s">
        <v>28</v>
      </c>
      <c r="B14" s="109">
        <v>0.320695102685624</v>
      </c>
      <c r="C14" s="110">
        <v>203</v>
      </c>
    </row>
    <row r="15" spans="1:3" ht="13.5" thickBot="1">
      <c r="A15" s="1" t="s">
        <v>7</v>
      </c>
      <c r="B15" s="113">
        <f>B14+B8</f>
        <v>0.9999999999999998</v>
      </c>
      <c r="C15" s="114">
        <f>C14+C8</f>
        <v>633</v>
      </c>
    </row>
    <row r="16" spans="1:6" ht="14.25">
      <c r="A16" s="104" t="s">
        <v>125</v>
      </c>
      <c r="B16" s="55"/>
      <c r="C16" s="149"/>
      <c r="D16" s="150"/>
      <c r="E16" s="151"/>
      <c r="F16" s="151"/>
    </row>
    <row r="17" spans="2:3" ht="12.75">
      <c r="B17" s="46"/>
      <c r="C17" s="3"/>
    </row>
    <row r="26" ht="14.25">
      <c r="A26" s="104" t="s">
        <v>73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0.7109375" style="5" customWidth="1"/>
    <col min="2" max="2" width="8.00390625" style="54" bestFit="1" customWidth="1"/>
    <col min="3" max="3" width="9.421875" style="25" bestFit="1" customWidth="1"/>
    <col min="4" max="6" width="17.7109375" style="30" customWidth="1"/>
    <col min="7" max="16384" width="9.140625" style="5" customWidth="1"/>
  </cols>
  <sheetData>
    <row r="1" spans="1:6" ht="12.75">
      <c r="A1" s="6" t="s">
        <v>30</v>
      </c>
      <c r="B1" s="50"/>
      <c r="C1" s="24"/>
      <c r="D1" s="27"/>
      <c r="E1" s="27"/>
      <c r="F1" s="27"/>
    </row>
    <row r="2" spans="1:6" ht="12.75">
      <c r="A2" s="6" t="s">
        <v>103</v>
      </c>
      <c r="B2" s="50"/>
      <c r="C2" s="24"/>
      <c r="D2" s="29"/>
      <c r="E2" s="27"/>
      <c r="F2" s="27"/>
    </row>
    <row r="3" spans="1:6" ht="12.75">
      <c r="A3" s="143"/>
      <c r="B3" s="51"/>
      <c r="C3" s="47"/>
      <c r="D3" s="27"/>
      <c r="E3" s="27"/>
      <c r="F3" s="27"/>
    </row>
    <row r="4" spans="1:6" ht="12.75">
      <c r="A4" s="6" t="s">
        <v>19</v>
      </c>
      <c r="B4" s="50"/>
      <c r="C4" s="24"/>
      <c r="D4" s="28"/>
      <c r="E4" s="28"/>
      <c r="F4" s="28"/>
    </row>
    <row r="5" spans="1:6" ht="12.75">
      <c r="A5" s="31">
        <v>45172</v>
      </c>
      <c r="B5" s="50"/>
      <c r="C5" s="24"/>
      <c r="D5" s="28"/>
      <c r="E5" s="28"/>
      <c r="F5" s="28"/>
    </row>
    <row r="6" spans="1:6" ht="12.75">
      <c r="A6" s="31"/>
      <c r="B6" s="50"/>
      <c r="C6" s="24"/>
      <c r="D6" s="28"/>
      <c r="E6" s="28"/>
      <c r="F6" s="28"/>
    </row>
    <row r="7" spans="1:6" ht="12.75">
      <c r="A7" s="7" t="s">
        <v>4</v>
      </c>
      <c r="B7" s="52" t="s">
        <v>0</v>
      </c>
      <c r="C7" s="115" t="s">
        <v>1</v>
      </c>
      <c r="D7" s="42" t="s">
        <v>5</v>
      </c>
      <c r="E7" s="42" t="s">
        <v>6</v>
      </c>
      <c r="F7" s="42" t="s">
        <v>2</v>
      </c>
    </row>
    <row r="8" spans="1:6" ht="14.25">
      <c r="A8" s="9"/>
      <c r="B8" s="45" t="s">
        <v>10</v>
      </c>
      <c r="C8" s="4" t="s">
        <v>12</v>
      </c>
      <c r="D8" s="43" t="s">
        <v>3</v>
      </c>
      <c r="E8" s="43" t="s">
        <v>3</v>
      </c>
      <c r="F8" s="43" t="s">
        <v>3</v>
      </c>
    </row>
    <row r="9" spans="1:6" ht="15" thickBot="1">
      <c r="A9" s="8"/>
      <c r="B9" s="53"/>
      <c r="C9" s="26"/>
      <c r="D9" s="44" t="s">
        <v>13</v>
      </c>
      <c r="E9" s="44" t="s">
        <v>13</v>
      </c>
      <c r="F9" s="44" t="s">
        <v>13</v>
      </c>
    </row>
    <row r="10" spans="1:6" s="32" customFormat="1" ht="14.25">
      <c r="A10" s="47" t="s">
        <v>126</v>
      </c>
      <c r="B10" s="144">
        <v>0.001579778830963665</v>
      </c>
      <c r="C10" s="145">
        <v>1</v>
      </c>
      <c r="D10" s="29" t="s">
        <v>29</v>
      </c>
      <c r="E10" s="29" t="s">
        <v>29</v>
      </c>
      <c r="F10" s="29" t="s">
        <v>29</v>
      </c>
    </row>
    <row r="11" spans="1:6" s="32" customFormat="1" ht="14.25">
      <c r="A11" s="47" t="s">
        <v>127</v>
      </c>
      <c r="B11" s="144">
        <v>0.004739336492890996</v>
      </c>
      <c r="C11" s="145">
        <v>3</v>
      </c>
      <c r="D11" s="29" t="s">
        <v>29</v>
      </c>
      <c r="E11" s="29" t="s">
        <v>29</v>
      </c>
      <c r="F11" s="29" t="s">
        <v>29</v>
      </c>
    </row>
    <row r="12" spans="1:6" s="32" customFormat="1" ht="14.25">
      <c r="A12" s="47" t="s">
        <v>128</v>
      </c>
      <c r="B12" s="144">
        <v>0.00315955766192733</v>
      </c>
      <c r="C12" s="145">
        <v>2</v>
      </c>
      <c r="D12" s="29" t="s">
        <v>29</v>
      </c>
      <c r="E12" s="29" t="s">
        <v>29</v>
      </c>
      <c r="F12" s="29" t="s">
        <v>29</v>
      </c>
    </row>
    <row r="13" spans="1:6" s="32" customFormat="1" ht="14.25">
      <c r="A13" s="47" t="s">
        <v>130</v>
      </c>
      <c r="B13" s="144">
        <v>0.004739336492890996</v>
      </c>
      <c r="C13" s="145">
        <v>3</v>
      </c>
      <c r="D13" s="29" t="s">
        <v>29</v>
      </c>
      <c r="E13" s="29" t="s">
        <v>29</v>
      </c>
      <c r="F13" s="29" t="s">
        <v>29</v>
      </c>
    </row>
    <row r="14" spans="1:6" s="32" customFormat="1" ht="12.75">
      <c r="A14" s="47" t="s">
        <v>79</v>
      </c>
      <c r="B14" s="144">
        <v>0.2480252764612954</v>
      </c>
      <c r="C14" s="145">
        <v>157</v>
      </c>
      <c r="D14" s="29">
        <v>2815</v>
      </c>
      <c r="E14" s="29">
        <v>19500</v>
      </c>
      <c r="F14" s="29">
        <v>15833</v>
      </c>
    </row>
    <row r="15" spans="1:6" s="6" customFormat="1" ht="12.75">
      <c r="A15" s="9" t="s">
        <v>142</v>
      </c>
      <c r="B15" s="162">
        <v>0.028436018957345974</v>
      </c>
      <c r="C15" s="166">
        <v>18</v>
      </c>
      <c r="D15" s="164">
        <v>5581</v>
      </c>
      <c r="E15" s="164">
        <v>12000</v>
      </c>
      <c r="F15" s="164">
        <v>8567.5</v>
      </c>
    </row>
    <row r="16" spans="1:6" s="32" customFormat="1" ht="14.25">
      <c r="A16" s="165" t="s">
        <v>155</v>
      </c>
      <c r="B16" s="144">
        <v>0.001579778830963665</v>
      </c>
      <c r="C16" s="145">
        <v>1</v>
      </c>
      <c r="D16" s="29" t="s">
        <v>29</v>
      </c>
      <c r="E16" s="29" t="s">
        <v>29</v>
      </c>
      <c r="F16" s="29" t="s">
        <v>29</v>
      </c>
    </row>
    <row r="17" spans="1:6" s="32" customFormat="1" ht="14.25">
      <c r="A17" s="165" t="s">
        <v>156</v>
      </c>
      <c r="B17" s="144">
        <v>0.007898894154818325</v>
      </c>
      <c r="C17" s="145">
        <v>5</v>
      </c>
      <c r="D17" s="29" t="s">
        <v>29</v>
      </c>
      <c r="E17" s="29" t="s">
        <v>29</v>
      </c>
      <c r="F17" s="29" t="s">
        <v>29</v>
      </c>
    </row>
    <row r="18" spans="1:6" s="32" customFormat="1" ht="12.75">
      <c r="A18" s="165" t="s">
        <v>157</v>
      </c>
      <c r="B18" s="144">
        <v>0.018957345971563982</v>
      </c>
      <c r="C18" s="145">
        <v>12</v>
      </c>
      <c r="D18" s="29">
        <v>6975</v>
      </c>
      <c r="E18" s="29">
        <v>12000</v>
      </c>
      <c r="F18" s="29">
        <v>8592.5</v>
      </c>
    </row>
    <row r="19" spans="1:6" s="6" customFormat="1" ht="12.75">
      <c r="A19" s="9" t="s">
        <v>143</v>
      </c>
      <c r="B19" s="162">
        <v>0.04265402843601896</v>
      </c>
      <c r="C19" s="166">
        <v>27</v>
      </c>
      <c r="D19" s="164">
        <v>2500</v>
      </c>
      <c r="E19" s="164">
        <v>8653</v>
      </c>
      <c r="F19" s="164">
        <v>4400</v>
      </c>
    </row>
    <row r="20" spans="1:6" s="32" customFormat="1" ht="12.75">
      <c r="A20" s="165" t="s">
        <v>132</v>
      </c>
      <c r="B20" s="144">
        <v>0.014218009478672987</v>
      </c>
      <c r="C20" s="145">
        <v>9</v>
      </c>
      <c r="D20" s="29">
        <v>2500</v>
      </c>
      <c r="E20" s="29">
        <v>8653</v>
      </c>
      <c r="F20" s="29">
        <v>3700</v>
      </c>
    </row>
    <row r="21" spans="1:6" s="32" customFormat="1" ht="12.75">
      <c r="A21" s="165" t="s">
        <v>137</v>
      </c>
      <c r="B21" s="144">
        <v>0.028436018957345974</v>
      </c>
      <c r="C21" s="145">
        <v>18</v>
      </c>
      <c r="D21" s="29">
        <v>2500</v>
      </c>
      <c r="E21" s="29">
        <v>8000</v>
      </c>
      <c r="F21" s="29">
        <v>6131</v>
      </c>
    </row>
    <row r="22" spans="1:6" s="6" customFormat="1" ht="12.75">
      <c r="A22" s="9" t="s">
        <v>144</v>
      </c>
      <c r="B22" s="162">
        <v>0.014218009478672987</v>
      </c>
      <c r="C22" s="166">
        <v>9</v>
      </c>
      <c r="D22" s="164">
        <v>4000</v>
      </c>
      <c r="E22" s="164">
        <v>11850</v>
      </c>
      <c r="F22" s="164">
        <v>8000</v>
      </c>
    </row>
    <row r="23" spans="1:6" s="32" customFormat="1" ht="14.25">
      <c r="A23" s="165" t="s">
        <v>152</v>
      </c>
      <c r="B23" s="144">
        <v>0.007898894154818325</v>
      </c>
      <c r="C23" s="145">
        <v>5</v>
      </c>
      <c r="D23" s="29" t="s">
        <v>29</v>
      </c>
      <c r="E23" s="29" t="s">
        <v>29</v>
      </c>
      <c r="F23" s="29" t="s">
        <v>29</v>
      </c>
    </row>
    <row r="24" spans="1:6" s="32" customFormat="1" ht="14.25">
      <c r="A24" s="165" t="s">
        <v>153</v>
      </c>
      <c r="B24" s="144">
        <v>0.00315955766192733</v>
      </c>
      <c r="C24" s="145">
        <v>2</v>
      </c>
      <c r="D24" s="29" t="s">
        <v>29</v>
      </c>
      <c r="E24" s="29" t="s">
        <v>29</v>
      </c>
      <c r="F24" s="29" t="s">
        <v>29</v>
      </c>
    </row>
    <row r="25" spans="1:6" s="32" customFormat="1" ht="14.25">
      <c r="A25" s="165" t="s">
        <v>154</v>
      </c>
      <c r="B25" s="144">
        <v>0.00315955766192733</v>
      </c>
      <c r="C25" s="145">
        <v>2</v>
      </c>
      <c r="D25" s="29" t="s">
        <v>29</v>
      </c>
      <c r="E25" s="29" t="s">
        <v>29</v>
      </c>
      <c r="F25" s="29" t="s">
        <v>29</v>
      </c>
    </row>
    <row r="26" spans="1:6" s="6" customFormat="1" ht="12.75">
      <c r="A26" s="9" t="s">
        <v>145</v>
      </c>
      <c r="B26" s="162">
        <v>0.33333333333333326</v>
      </c>
      <c r="C26" s="166">
        <v>211</v>
      </c>
      <c r="D26" s="164">
        <v>1500</v>
      </c>
      <c r="E26" s="164">
        <v>23842</v>
      </c>
      <c r="F26" s="164">
        <v>13000</v>
      </c>
    </row>
    <row r="27" spans="1:6" s="32" customFormat="1" ht="14.25">
      <c r="A27" s="165" t="s">
        <v>148</v>
      </c>
      <c r="B27" s="144">
        <v>0.001579778830963665</v>
      </c>
      <c r="C27" s="145">
        <v>1</v>
      </c>
      <c r="D27" s="29" t="s">
        <v>29</v>
      </c>
      <c r="E27" s="29" t="s">
        <v>29</v>
      </c>
      <c r="F27" s="29" t="s">
        <v>29</v>
      </c>
    </row>
    <row r="28" spans="1:6" s="32" customFormat="1" ht="12.75">
      <c r="A28" s="165" t="s">
        <v>83</v>
      </c>
      <c r="B28" s="144">
        <v>0.08372827804107424</v>
      </c>
      <c r="C28" s="145">
        <v>53</v>
      </c>
      <c r="D28" s="29">
        <v>4000</v>
      </c>
      <c r="E28" s="29">
        <v>23842</v>
      </c>
      <c r="F28" s="29">
        <v>14583</v>
      </c>
    </row>
    <row r="29" spans="1:6" s="32" customFormat="1" ht="14.25">
      <c r="A29" s="165" t="s">
        <v>149</v>
      </c>
      <c r="B29" s="144">
        <v>0.001579778830963665</v>
      </c>
      <c r="C29" s="145">
        <v>1</v>
      </c>
      <c r="D29" s="29" t="s">
        <v>29</v>
      </c>
      <c r="E29" s="29" t="s">
        <v>29</v>
      </c>
      <c r="F29" s="29" t="s">
        <v>29</v>
      </c>
    </row>
    <row r="30" spans="1:6" s="32" customFormat="1" ht="14.25">
      <c r="A30" s="165" t="s">
        <v>150</v>
      </c>
      <c r="B30" s="144">
        <v>0.004739336492890996</v>
      </c>
      <c r="C30" s="145">
        <v>3</v>
      </c>
      <c r="D30" s="29" t="s">
        <v>29</v>
      </c>
      <c r="E30" s="29" t="s">
        <v>29</v>
      </c>
      <c r="F30" s="29" t="s">
        <v>29</v>
      </c>
    </row>
    <row r="31" spans="1:6" s="32" customFormat="1" ht="12.75">
      <c r="A31" s="165" t="s">
        <v>84</v>
      </c>
      <c r="B31" s="144">
        <v>0.08214849921011058</v>
      </c>
      <c r="C31" s="145">
        <v>52</v>
      </c>
      <c r="D31" s="29">
        <v>3365.38</v>
      </c>
      <c r="E31" s="29">
        <v>18750</v>
      </c>
      <c r="F31" s="29">
        <v>14583</v>
      </c>
    </row>
    <row r="32" spans="1:6" s="32" customFormat="1" ht="12.75">
      <c r="A32" s="165" t="s">
        <v>115</v>
      </c>
      <c r="B32" s="144">
        <v>0.03475513428120063</v>
      </c>
      <c r="C32" s="145">
        <v>22</v>
      </c>
      <c r="D32" s="29">
        <v>5000</v>
      </c>
      <c r="E32" s="29">
        <v>17694</v>
      </c>
      <c r="F32" s="29">
        <v>12000</v>
      </c>
    </row>
    <row r="33" spans="1:6" s="32" customFormat="1" ht="12.75">
      <c r="A33" s="165" t="s">
        <v>85</v>
      </c>
      <c r="B33" s="144">
        <v>0.07582938388625593</v>
      </c>
      <c r="C33" s="145">
        <v>48</v>
      </c>
      <c r="D33" s="29">
        <v>2000</v>
      </c>
      <c r="E33" s="29">
        <v>21666</v>
      </c>
      <c r="F33" s="29">
        <v>8000</v>
      </c>
    </row>
    <row r="34" spans="1:6" s="32" customFormat="1" ht="14.25">
      <c r="A34" s="165" t="s">
        <v>151</v>
      </c>
      <c r="B34" s="144">
        <v>0.00315955766192733</v>
      </c>
      <c r="C34" s="145">
        <v>2</v>
      </c>
      <c r="D34" s="29" t="s">
        <v>29</v>
      </c>
      <c r="E34" s="29" t="s">
        <v>29</v>
      </c>
      <c r="F34" s="29" t="s">
        <v>29</v>
      </c>
    </row>
    <row r="35" spans="1:6" s="32" customFormat="1" ht="12.75">
      <c r="A35" s="165" t="s">
        <v>120</v>
      </c>
      <c r="B35" s="144">
        <v>0.045813586097946286</v>
      </c>
      <c r="C35" s="145">
        <v>29</v>
      </c>
      <c r="D35" s="29">
        <v>1500</v>
      </c>
      <c r="E35" s="29">
        <v>10000</v>
      </c>
      <c r="F35" s="29">
        <v>6000</v>
      </c>
    </row>
    <row r="36" spans="1:6" s="32" customFormat="1" ht="14.25">
      <c r="A36" s="47" t="s">
        <v>133</v>
      </c>
      <c r="B36" s="144">
        <v>0.00315955766192733</v>
      </c>
      <c r="C36" s="145">
        <v>2</v>
      </c>
      <c r="D36" s="29" t="s">
        <v>29</v>
      </c>
      <c r="E36" s="29" t="s">
        <v>29</v>
      </c>
      <c r="F36" s="29" t="s">
        <v>29</v>
      </c>
    </row>
    <row r="37" spans="1:6" s="6" customFormat="1" ht="12.75">
      <c r="A37" s="9" t="s">
        <v>146</v>
      </c>
      <c r="B37" s="162">
        <v>0.053712480252764615</v>
      </c>
      <c r="C37" s="166">
        <v>34</v>
      </c>
      <c r="D37" s="164">
        <v>2000</v>
      </c>
      <c r="E37" s="164">
        <v>20000</v>
      </c>
      <c r="F37" s="164">
        <v>8000</v>
      </c>
    </row>
    <row r="38" spans="1:6" s="32" customFormat="1" ht="14.25">
      <c r="A38" s="165" t="s">
        <v>158</v>
      </c>
      <c r="B38" s="144">
        <v>0.004739336492890996</v>
      </c>
      <c r="C38" s="145">
        <v>3</v>
      </c>
      <c r="D38" s="29" t="s">
        <v>29</v>
      </c>
      <c r="E38" s="29" t="s">
        <v>29</v>
      </c>
      <c r="F38" s="29" t="s">
        <v>29</v>
      </c>
    </row>
    <row r="39" spans="1:6" s="32" customFormat="1" ht="12.75">
      <c r="A39" s="165" t="s">
        <v>134</v>
      </c>
      <c r="B39" s="144">
        <v>0.022116903633491312</v>
      </c>
      <c r="C39" s="145">
        <v>14</v>
      </c>
      <c r="D39" s="29">
        <v>2915</v>
      </c>
      <c r="E39" s="29">
        <v>17500</v>
      </c>
      <c r="F39" s="29">
        <v>7520</v>
      </c>
    </row>
    <row r="40" spans="1:6" s="32" customFormat="1" ht="14.25">
      <c r="A40" s="165" t="s">
        <v>159</v>
      </c>
      <c r="B40" s="144">
        <v>0.009478672985781991</v>
      </c>
      <c r="C40" s="145">
        <v>6</v>
      </c>
      <c r="D40" s="29" t="s">
        <v>29</v>
      </c>
      <c r="E40" s="29" t="s">
        <v>29</v>
      </c>
      <c r="F40" s="29" t="s">
        <v>29</v>
      </c>
    </row>
    <row r="41" spans="1:6" s="32" customFormat="1" ht="14.25">
      <c r="A41" s="165" t="s">
        <v>160</v>
      </c>
      <c r="B41" s="144">
        <v>0.004739336492890996</v>
      </c>
      <c r="C41" s="145">
        <v>3</v>
      </c>
      <c r="D41" s="29" t="s">
        <v>29</v>
      </c>
      <c r="E41" s="29" t="s">
        <v>29</v>
      </c>
      <c r="F41" s="29" t="s">
        <v>29</v>
      </c>
    </row>
    <row r="42" spans="1:6" s="32" customFormat="1" ht="12.75">
      <c r="A42" s="165" t="s">
        <v>161</v>
      </c>
      <c r="B42" s="144">
        <v>0.01263823064770932</v>
      </c>
      <c r="C42" s="145">
        <v>8</v>
      </c>
      <c r="D42" s="29">
        <v>7680</v>
      </c>
      <c r="E42" s="29">
        <v>20000</v>
      </c>
      <c r="F42" s="29">
        <v>10000</v>
      </c>
    </row>
    <row r="43" spans="1:6" s="32" customFormat="1" ht="14.25">
      <c r="A43" s="47" t="s">
        <v>135</v>
      </c>
      <c r="B43" s="144">
        <v>0.001579778830963665</v>
      </c>
      <c r="C43" s="145">
        <v>1</v>
      </c>
      <c r="D43" s="29" t="s">
        <v>29</v>
      </c>
      <c r="E43" s="29" t="s">
        <v>29</v>
      </c>
      <c r="F43" s="29" t="s">
        <v>29</v>
      </c>
    </row>
    <row r="44" spans="1:6" s="32" customFormat="1" ht="12.75">
      <c r="A44" s="47" t="s">
        <v>108</v>
      </c>
      <c r="B44" s="144">
        <v>0.03475513428120063</v>
      </c>
      <c r="C44" s="145">
        <v>22</v>
      </c>
      <c r="D44" s="29">
        <v>13000</v>
      </c>
      <c r="E44" s="29">
        <v>17917</v>
      </c>
      <c r="F44" s="29">
        <v>17000</v>
      </c>
    </row>
    <row r="45" spans="1:6" s="6" customFormat="1" ht="12.75">
      <c r="A45" s="9" t="s">
        <v>136</v>
      </c>
      <c r="B45" s="162">
        <v>0.014218009478672987</v>
      </c>
      <c r="C45" s="166">
        <v>9</v>
      </c>
      <c r="D45" s="164">
        <v>4660</v>
      </c>
      <c r="E45" s="164">
        <v>9924</v>
      </c>
      <c r="F45" s="164">
        <v>8000</v>
      </c>
    </row>
    <row r="46" spans="1:6" s="32" customFormat="1" ht="14.25">
      <c r="A46" s="165" t="s">
        <v>131</v>
      </c>
      <c r="B46" s="144">
        <v>0.00631911532385466</v>
      </c>
      <c r="C46" s="145">
        <v>4</v>
      </c>
      <c r="D46" s="29" t="s">
        <v>29</v>
      </c>
      <c r="E46" s="29" t="s">
        <v>29</v>
      </c>
      <c r="F46" s="29" t="s">
        <v>29</v>
      </c>
    </row>
    <row r="47" spans="1:6" s="32" customFormat="1" ht="14.25">
      <c r="A47" s="165" t="s">
        <v>136</v>
      </c>
      <c r="B47" s="144">
        <v>0.007898894154818325</v>
      </c>
      <c r="C47" s="145">
        <v>5</v>
      </c>
      <c r="D47" s="29" t="s">
        <v>29</v>
      </c>
      <c r="E47" s="29" t="s">
        <v>29</v>
      </c>
      <c r="F47" s="29" t="s">
        <v>29</v>
      </c>
    </row>
    <row r="48" spans="1:6" s="6" customFormat="1" ht="12.75">
      <c r="A48" s="9" t="s">
        <v>147</v>
      </c>
      <c r="B48" s="162">
        <v>0.011058451816745656</v>
      </c>
      <c r="C48" s="166">
        <v>7</v>
      </c>
      <c r="D48" s="164">
        <v>5280</v>
      </c>
      <c r="E48" s="164">
        <v>7200</v>
      </c>
      <c r="F48" s="164">
        <v>6920</v>
      </c>
    </row>
    <row r="49" spans="1:6" s="32" customFormat="1" ht="12.75">
      <c r="A49" s="165" t="s">
        <v>129</v>
      </c>
      <c r="B49" s="144">
        <v>0.009478672985781991</v>
      </c>
      <c r="C49" s="145">
        <v>6</v>
      </c>
      <c r="D49" s="29">
        <v>5440</v>
      </c>
      <c r="E49" s="29">
        <v>7200</v>
      </c>
      <c r="F49" s="29">
        <v>7200</v>
      </c>
    </row>
    <row r="50" spans="1:6" s="32" customFormat="1" ht="14.25">
      <c r="A50" s="165" t="s">
        <v>138</v>
      </c>
      <c r="B50" s="144">
        <v>0.001579778830963665</v>
      </c>
      <c r="C50" s="145">
        <v>1</v>
      </c>
      <c r="D50" s="29" t="s">
        <v>29</v>
      </c>
      <c r="E50" s="29" t="s">
        <v>29</v>
      </c>
      <c r="F50" s="29" t="s">
        <v>29</v>
      </c>
    </row>
    <row r="51" spans="1:6" s="32" customFormat="1" ht="12.75">
      <c r="A51" s="47" t="s">
        <v>118</v>
      </c>
      <c r="B51" s="144">
        <v>0.009478672985781991</v>
      </c>
      <c r="C51" s="145">
        <v>6</v>
      </c>
      <c r="D51" s="29">
        <v>2500</v>
      </c>
      <c r="E51" s="29">
        <v>13000</v>
      </c>
      <c r="F51" s="29">
        <v>8500</v>
      </c>
    </row>
    <row r="52" spans="1:6" s="32" customFormat="1" ht="12.75">
      <c r="A52" s="47" t="s">
        <v>139</v>
      </c>
      <c r="B52" s="144">
        <v>0.01263823064770932</v>
      </c>
      <c r="C52" s="145">
        <v>8</v>
      </c>
      <c r="D52" s="29">
        <v>5600</v>
      </c>
      <c r="E52" s="29">
        <v>10000</v>
      </c>
      <c r="F52" s="29">
        <v>8400</v>
      </c>
    </row>
    <row r="53" spans="1:6" s="6" customFormat="1" ht="12.75">
      <c r="A53" s="9" t="s">
        <v>82</v>
      </c>
      <c r="B53" s="162">
        <v>0.17851500789889413</v>
      </c>
      <c r="C53" s="166">
        <v>113</v>
      </c>
      <c r="D53" s="164">
        <v>1904</v>
      </c>
      <c r="E53" s="164">
        <v>15000</v>
      </c>
      <c r="F53" s="164">
        <v>8500</v>
      </c>
    </row>
    <row r="54" spans="1:6" s="32" customFormat="1" ht="12.75">
      <c r="A54" s="165" t="s">
        <v>162</v>
      </c>
      <c r="B54" s="144">
        <v>0.06951026856240126</v>
      </c>
      <c r="C54" s="145">
        <v>44</v>
      </c>
      <c r="D54" s="29">
        <v>1904</v>
      </c>
      <c r="E54" s="29">
        <v>15000</v>
      </c>
      <c r="F54" s="29">
        <v>9930</v>
      </c>
    </row>
    <row r="55" spans="1:6" s="32" customFormat="1" ht="12.75">
      <c r="A55" s="165" t="s">
        <v>163</v>
      </c>
      <c r="B55" s="144">
        <v>0.036334913112164295</v>
      </c>
      <c r="C55" s="145">
        <v>23</v>
      </c>
      <c r="D55" s="29">
        <v>2498</v>
      </c>
      <c r="E55" s="29">
        <v>10000</v>
      </c>
      <c r="F55" s="29">
        <v>5611</v>
      </c>
    </row>
    <row r="56" spans="1:6" s="32" customFormat="1" ht="14.25">
      <c r="A56" s="165" t="s">
        <v>164</v>
      </c>
      <c r="B56" s="144">
        <v>0.009478672985781991</v>
      </c>
      <c r="C56" s="145">
        <v>6</v>
      </c>
      <c r="D56" s="29" t="s">
        <v>29</v>
      </c>
      <c r="E56" s="29" t="s">
        <v>29</v>
      </c>
      <c r="F56" s="29" t="s">
        <v>29</v>
      </c>
    </row>
    <row r="57" spans="1:6" s="32" customFormat="1" ht="12.75">
      <c r="A57" s="165" t="s">
        <v>165</v>
      </c>
      <c r="B57" s="144">
        <v>0.05213270142180095</v>
      </c>
      <c r="C57" s="145">
        <v>33</v>
      </c>
      <c r="D57" s="29">
        <v>2815</v>
      </c>
      <c r="E57" s="29">
        <v>15000</v>
      </c>
      <c r="F57" s="29">
        <v>8000</v>
      </c>
    </row>
    <row r="58" spans="1:6" s="32" customFormat="1" ht="14.25">
      <c r="A58" s="165" t="s">
        <v>140</v>
      </c>
      <c r="B58" s="144">
        <v>0.004739336492890996</v>
      </c>
      <c r="C58" s="145">
        <v>3</v>
      </c>
      <c r="D58" s="29" t="s">
        <v>29</v>
      </c>
      <c r="E58" s="29" t="s">
        <v>29</v>
      </c>
      <c r="F58" s="29" t="s">
        <v>29</v>
      </c>
    </row>
    <row r="59" spans="1:6" s="32" customFormat="1" ht="14.25">
      <c r="A59" s="165" t="s">
        <v>141</v>
      </c>
      <c r="B59" s="144">
        <v>0.00631911532385466</v>
      </c>
      <c r="C59" s="145">
        <v>4</v>
      </c>
      <c r="D59" s="29" t="s">
        <v>29</v>
      </c>
      <c r="E59" s="29" t="s">
        <v>29</v>
      </c>
      <c r="F59" s="29" t="s">
        <v>29</v>
      </c>
    </row>
    <row r="60" spans="1:6" s="6" customFormat="1" ht="13.5" thickBot="1">
      <c r="A60" s="1" t="s">
        <v>74</v>
      </c>
      <c r="B60" s="147">
        <v>1</v>
      </c>
      <c r="C60" s="148">
        <v>633</v>
      </c>
      <c r="D60" s="12">
        <v>1500</v>
      </c>
      <c r="E60" s="12">
        <v>23842</v>
      </c>
      <c r="F60" s="12">
        <v>11360</v>
      </c>
    </row>
    <row r="61" spans="1:6" s="32" customFormat="1" ht="14.25">
      <c r="A61" s="104" t="s">
        <v>125</v>
      </c>
      <c r="B61" s="55"/>
      <c r="C61" s="149"/>
      <c r="D61" s="150"/>
      <c r="E61" s="151"/>
      <c r="F61" s="151"/>
    </row>
    <row r="62" spans="1:6" s="32" customFormat="1" ht="14.25">
      <c r="A62" s="142" t="s">
        <v>124</v>
      </c>
      <c r="B62" s="103"/>
      <c r="C62" s="101"/>
      <c r="D62" s="102"/>
      <c r="E62" s="102"/>
      <c r="F62" s="102"/>
    </row>
    <row r="63" spans="1:6" s="32" customFormat="1" ht="12.75">
      <c r="A63" s="142" t="s">
        <v>123</v>
      </c>
      <c r="B63" s="103"/>
      <c r="C63" s="101"/>
      <c r="D63" s="102"/>
      <c r="E63" s="102"/>
      <c r="F63" s="102"/>
    </row>
    <row r="64" spans="1:6" s="32" customFormat="1" ht="12.75">
      <c r="A64" s="142" t="s">
        <v>101</v>
      </c>
      <c r="B64" s="103"/>
      <c r="C64" s="101"/>
      <c r="D64" s="102"/>
      <c r="E64" s="102"/>
      <c r="F64" s="102"/>
    </row>
    <row r="65" spans="1:6" s="32" customFormat="1" ht="14.25">
      <c r="A65" s="100" t="s">
        <v>189</v>
      </c>
      <c r="B65" s="161"/>
      <c r="C65" s="25"/>
      <c r="D65" s="160"/>
      <c r="E65" s="160"/>
      <c r="F65" s="160"/>
    </row>
    <row r="66" spans="1:6" s="6" customFormat="1" ht="12.75">
      <c r="A66" s="100" t="s">
        <v>190</v>
      </c>
      <c r="B66" s="161"/>
      <c r="C66" s="25"/>
      <c r="D66" s="160"/>
      <c r="E66" s="160"/>
      <c r="F66" s="160"/>
    </row>
    <row r="67" spans="1:6" s="32" customFormat="1" ht="12.75">
      <c r="A67" s="100" t="s">
        <v>191</v>
      </c>
      <c r="B67" s="161"/>
      <c r="C67" s="25"/>
      <c r="D67" s="160"/>
      <c r="E67" s="160"/>
      <c r="F67" s="160"/>
    </row>
    <row r="68" spans="1:6" s="32" customFormat="1" ht="12.75">
      <c r="A68" s="105" t="s">
        <v>188</v>
      </c>
      <c r="B68" s="161"/>
      <c r="C68" s="25"/>
      <c r="D68" s="160"/>
      <c r="E68" s="160"/>
      <c r="F68" s="160"/>
    </row>
    <row r="69" spans="1:6" s="32" customFormat="1" ht="12.75">
      <c r="A69" s="100" t="s">
        <v>196</v>
      </c>
      <c r="B69" s="161"/>
      <c r="C69" s="25"/>
      <c r="D69" s="160"/>
      <c r="E69" s="160"/>
      <c r="F69" s="160"/>
    </row>
    <row r="70" spans="1:6" s="32" customFormat="1" ht="12.75">
      <c r="A70" s="100"/>
      <c r="B70" s="103"/>
      <c r="C70" s="101"/>
      <c r="D70" s="29"/>
      <c r="E70" s="29"/>
      <c r="F70" s="29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5" customWidth="1"/>
    <col min="2" max="2" width="17.7109375" style="157" customWidth="1"/>
    <col min="3" max="3" width="17.7109375" style="117" customWidth="1"/>
    <col min="4" max="16384" width="9.140625" style="5" customWidth="1"/>
  </cols>
  <sheetData>
    <row r="1" spans="1:3" ht="12.75">
      <c r="A1" s="6" t="s">
        <v>30</v>
      </c>
      <c r="B1" s="156"/>
      <c r="C1" s="143"/>
    </row>
    <row r="2" spans="1:3" ht="12.75">
      <c r="A2" s="6" t="s">
        <v>103</v>
      </c>
      <c r="B2" s="156"/>
      <c r="C2" s="143"/>
    </row>
    <row r="3" ht="12.75">
      <c r="A3" s="143"/>
    </row>
    <row r="4" spans="1:3" ht="12.75">
      <c r="A4" s="6" t="s">
        <v>77</v>
      </c>
      <c r="B4" s="156"/>
      <c r="C4" s="143"/>
    </row>
    <row r="5" spans="1:3" ht="12.75">
      <c r="A5" s="31">
        <v>45172</v>
      </c>
      <c r="B5" s="156"/>
      <c r="C5" s="143"/>
    </row>
    <row r="6" spans="1:3" ht="12.75">
      <c r="A6" s="31"/>
      <c r="B6" s="156"/>
      <c r="C6" s="143"/>
    </row>
    <row r="7" spans="1:3" ht="14.25">
      <c r="A7" s="158" t="s">
        <v>4</v>
      </c>
      <c r="B7" s="159" t="s">
        <v>11</v>
      </c>
      <c r="C7" s="2" t="s">
        <v>9</v>
      </c>
    </row>
    <row r="8" spans="1:3" ht="12.75">
      <c r="A8" s="106" t="s">
        <v>70</v>
      </c>
      <c r="B8" s="107">
        <f>SUM(B9:B13)</f>
        <v>0.6682464454976302</v>
      </c>
      <c r="C8" s="4">
        <f>SUM(C9:C13)</f>
        <v>423</v>
      </c>
    </row>
    <row r="9" spans="1:3" ht="12.75">
      <c r="A9" s="108" t="s">
        <v>79</v>
      </c>
      <c r="B9" s="109">
        <v>0.2480252764612954</v>
      </c>
      <c r="C9" s="110">
        <v>157</v>
      </c>
    </row>
    <row r="10" spans="1:3" ht="12.75">
      <c r="A10" s="108" t="s">
        <v>82</v>
      </c>
      <c r="B10" s="109">
        <v>0.17851500789889413</v>
      </c>
      <c r="C10" s="110">
        <v>113</v>
      </c>
    </row>
    <row r="11" spans="1:3" ht="12.75">
      <c r="A11" s="108" t="s">
        <v>83</v>
      </c>
      <c r="B11" s="109">
        <v>0.08372827804107424</v>
      </c>
      <c r="C11" s="110">
        <v>53</v>
      </c>
    </row>
    <row r="12" spans="1:3" ht="12.75">
      <c r="A12" s="111" t="s">
        <v>84</v>
      </c>
      <c r="B12" s="109">
        <v>0.08214849921011058</v>
      </c>
      <c r="C12" s="110">
        <v>52</v>
      </c>
    </row>
    <row r="13" spans="1:3" ht="12.75">
      <c r="A13" s="108" t="s">
        <v>85</v>
      </c>
      <c r="B13" s="109">
        <v>0.07582938388625593</v>
      </c>
      <c r="C13" s="110">
        <v>48</v>
      </c>
    </row>
    <row r="14" spans="1:3" ht="12.75">
      <c r="A14" s="112" t="s">
        <v>28</v>
      </c>
      <c r="B14" s="109">
        <v>0.3317535545023696</v>
      </c>
      <c r="C14" s="110">
        <v>210</v>
      </c>
    </row>
    <row r="15" spans="1:3" ht="13.5" thickBot="1">
      <c r="A15" s="1" t="s">
        <v>74</v>
      </c>
      <c r="B15" s="113">
        <f>B14+B8</f>
        <v>0.9999999999999998</v>
      </c>
      <c r="C15" s="114">
        <f>C14+C8</f>
        <v>633</v>
      </c>
    </row>
    <row r="16" spans="1:6" ht="14.25">
      <c r="A16" s="104" t="s">
        <v>125</v>
      </c>
      <c r="B16" s="55"/>
      <c r="C16" s="149"/>
      <c r="D16" s="150"/>
      <c r="E16" s="151"/>
      <c r="F16" s="151"/>
    </row>
    <row r="17" spans="2:3" ht="12.75">
      <c r="B17" s="46"/>
      <c r="C17" s="3"/>
    </row>
    <row r="26" ht="14.25">
      <c r="A26" s="104" t="s">
        <v>73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5" customWidth="1"/>
    <col min="2" max="2" width="14.7109375" style="49" customWidth="1"/>
    <col min="3" max="3" width="14.7109375" style="41" customWidth="1"/>
    <col min="4" max="4" width="16.7109375" style="14" customWidth="1"/>
    <col min="5" max="16384" width="9.140625" style="5" customWidth="1"/>
  </cols>
  <sheetData>
    <row r="1" spans="1:3" ht="12.75">
      <c r="A1" s="6" t="s">
        <v>30</v>
      </c>
      <c r="B1" s="48"/>
      <c r="C1" s="13"/>
    </row>
    <row r="2" spans="1:3" ht="12.75">
      <c r="A2" s="6" t="s">
        <v>103</v>
      </c>
      <c r="B2" s="48"/>
      <c r="C2" s="13"/>
    </row>
    <row r="3" spans="1:3" ht="12.75">
      <c r="A3" s="143"/>
      <c r="B3" s="48"/>
      <c r="C3" s="13"/>
    </row>
    <row r="4" spans="1:4" ht="12.75">
      <c r="A4" s="6" t="s">
        <v>27</v>
      </c>
      <c r="B4" s="48"/>
      <c r="C4" s="13"/>
      <c r="D4" s="15"/>
    </row>
    <row r="5" spans="1:4" ht="12.75">
      <c r="A5" s="31">
        <v>45172</v>
      </c>
      <c r="B5" s="48"/>
      <c r="C5" s="13"/>
      <c r="D5" s="15"/>
    </row>
    <row r="6" spans="1:4" ht="12.75">
      <c r="A6" s="31"/>
      <c r="B6" s="48"/>
      <c r="C6" s="13"/>
      <c r="D6" s="15"/>
    </row>
    <row r="7" spans="1:4" ht="12.75">
      <c r="A7" s="7" t="s">
        <v>15</v>
      </c>
      <c r="B7" s="22" t="s">
        <v>0</v>
      </c>
      <c r="C7" s="16" t="s">
        <v>1</v>
      </c>
      <c r="D7" s="17" t="s">
        <v>2</v>
      </c>
    </row>
    <row r="8" spans="1:4" ht="14.25">
      <c r="A8" s="9"/>
      <c r="B8" s="45" t="s">
        <v>10</v>
      </c>
      <c r="C8" s="18" t="s">
        <v>12</v>
      </c>
      <c r="D8" s="19" t="s">
        <v>3</v>
      </c>
    </row>
    <row r="9" spans="1:4" ht="15" thickBot="1">
      <c r="A9" s="8"/>
      <c r="B9" s="23"/>
      <c r="C9" s="20"/>
      <c r="D9" s="10" t="s">
        <v>16</v>
      </c>
    </row>
    <row r="10" spans="1:4" s="6" customFormat="1" ht="12.75">
      <c r="A10" s="135" t="s">
        <v>17</v>
      </c>
      <c r="B10" s="136">
        <f>B12+B15+B19+B25+B29+B32</f>
        <v>0.9320695102685624</v>
      </c>
      <c r="C10" s="137">
        <f>C12+C15+C19+C25+C29+C32</f>
        <v>590</v>
      </c>
      <c r="D10" s="33">
        <v>11978</v>
      </c>
    </row>
    <row r="11" spans="1:4" s="6" customFormat="1" ht="12.75">
      <c r="A11" s="5"/>
      <c r="B11" s="49"/>
      <c r="C11" s="117"/>
      <c r="D11" s="34"/>
    </row>
    <row r="12" spans="1:4" s="37" customFormat="1" ht="12.75">
      <c r="A12" s="35" t="s">
        <v>22</v>
      </c>
      <c r="B12" s="118">
        <v>0.34755134281200634</v>
      </c>
      <c r="C12" s="119">
        <v>220</v>
      </c>
      <c r="D12" s="36">
        <v>10000</v>
      </c>
    </row>
    <row r="13" spans="1:4" ht="12.75">
      <c r="A13" s="38" t="s">
        <v>31</v>
      </c>
      <c r="B13" s="120">
        <v>0.3222748815165877</v>
      </c>
      <c r="C13" s="121">
        <v>204</v>
      </c>
      <c r="D13" s="39">
        <v>10000</v>
      </c>
    </row>
    <row r="14" spans="1:4" ht="12.75">
      <c r="A14" s="40"/>
      <c r="B14" s="120"/>
      <c r="C14" s="121"/>
      <c r="D14" s="39"/>
    </row>
    <row r="15" spans="1:4" s="37" customFormat="1" ht="12.75">
      <c r="A15" s="35" t="s">
        <v>23</v>
      </c>
      <c r="B15" s="118">
        <v>0.25908372827804105</v>
      </c>
      <c r="C15" s="119">
        <v>164</v>
      </c>
      <c r="D15" s="36">
        <v>14583</v>
      </c>
    </row>
    <row r="16" spans="1:4" ht="12.75">
      <c r="A16" s="38" t="s">
        <v>32</v>
      </c>
      <c r="B16" s="120">
        <v>0.22906793048973143</v>
      </c>
      <c r="C16" s="121">
        <v>145</v>
      </c>
      <c r="D16" s="39">
        <v>14583</v>
      </c>
    </row>
    <row r="17" spans="1:4" ht="12.75">
      <c r="A17" s="38" t="s">
        <v>33</v>
      </c>
      <c r="B17" s="120">
        <v>0.030015797788309637</v>
      </c>
      <c r="C17" s="121">
        <v>19</v>
      </c>
      <c r="D17" s="39">
        <v>13600</v>
      </c>
    </row>
    <row r="18" spans="1:4" ht="12.75">
      <c r="A18" s="40"/>
      <c r="B18" s="120"/>
      <c r="C18" s="121"/>
      <c r="D18" s="39"/>
    </row>
    <row r="19" spans="1:4" s="37" customFormat="1" ht="12.75">
      <c r="A19" s="35" t="s">
        <v>24</v>
      </c>
      <c r="B19" s="118">
        <v>0.20695102685624012</v>
      </c>
      <c r="C19" s="119">
        <v>131</v>
      </c>
      <c r="D19" s="36">
        <v>10000</v>
      </c>
    </row>
    <row r="20" spans="1:4" ht="12.75">
      <c r="A20" s="38" t="s">
        <v>67</v>
      </c>
      <c r="B20" s="120">
        <v>0.11690363349131122</v>
      </c>
      <c r="C20" s="121">
        <v>74</v>
      </c>
      <c r="D20" s="39">
        <v>9470</v>
      </c>
    </row>
    <row r="21" spans="1:4" ht="12.75">
      <c r="A21" s="38" t="s">
        <v>35</v>
      </c>
      <c r="B21" s="120">
        <v>0.04107424960505529</v>
      </c>
      <c r="C21" s="121">
        <v>26</v>
      </c>
      <c r="D21" s="39">
        <v>10115</v>
      </c>
    </row>
    <row r="22" spans="1:4" ht="12.75">
      <c r="A22" s="38" t="s">
        <v>34</v>
      </c>
      <c r="B22" s="120">
        <v>0.030015797788309637</v>
      </c>
      <c r="C22" s="121">
        <v>19</v>
      </c>
      <c r="D22" s="39">
        <v>12000</v>
      </c>
    </row>
    <row r="23" spans="1:4" ht="12.75">
      <c r="A23" s="38" t="s">
        <v>88</v>
      </c>
      <c r="B23" s="120">
        <v>0.011058451816745656</v>
      </c>
      <c r="C23" s="121">
        <v>7</v>
      </c>
      <c r="D23" s="39">
        <v>8800</v>
      </c>
    </row>
    <row r="24" spans="1:4" ht="12.75">
      <c r="A24" s="40"/>
      <c r="B24" s="120"/>
      <c r="C24" s="121"/>
      <c r="D24" s="39"/>
    </row>
    <row r="25" spans="1:4" s="37" customFormat="1" ht="12.75">
      <c r="A25" s="35" t="s">
        <v>25</v>
      </c>
      <c r="B25" s="118">
        <v>0.05213270142180095</v>
      </c>
      <c r="C25" s="119">
        <v>33</v>
      </c>
      <c r="D25" s="36">
        <v>15750</v>
      </c>
    </row>
    <row r="26" spans="1:4" s="37" customFormat="1" ht="12.75">
      <c r="A26" s="38" t="s">
        <v>69</v>
      </c>
      <c r="B26" s="120">
        <v>0.018957345971563982</v>
      </c>
      <c r="C26" s="121">
        <v>12</v>
      </c>
      <c r="D26" s="39">
        <v>15833</v>
      </c>
    </row>
    <row r="27" spans="1:4" s="37" customFormat="1" ht="12.75">
      <c r="A27" s="38" t="s">
        <v>76</v>
      </c>
      <c r="B27" s="120">
        <v>0.01579778830963665</v>
      </c>
      <c r="C27" s="121">
        <v>10</v>
      </c>
      <c r="D27" s="39">
        <v>15242.5</v>
      </c>
    </row>
    <row r="28" spans="1:4" s="37" customFormat="1" ht="12.75">
      <c r="A28" s="35"/>
      <c r="B28" s="118"/>
      <c r="C28" s="119"/>
      <c r="D28" s="36"/>
    </row>
    <row r="29" spans="1:4" s="37" customFormat="1" ht="12.75">
      <c r="A29" s="35" t="s">
        <v>21</v>
      </c>
      <c r="B29" s="118">
        <v>0.03317535545023697</v>
      </c>
      <c r="C29" s="119">
        <v>21</v>
      </c>
      <c r="D29" s="29">
        <v>8653</v>
      </c>
    </row>
    <row r="30" spans="1:4" s="32" customFormat="1" ht="12.75">
      <c r="A30" s="38" t="s">
        <v>78</v>
      </c>
      <c r="B30" s="120">
        <v>0.020537124802527645</v>
      </c>
      <c r="C30" s="121">
        <v>13</v>
      </c>
      <c r="D30" s="39">
        <v>9333.33</v>
      </c>
    </row>
    <row r="31" spans="1:4" ht="12.75">
      <c r="A31" s="38"/>
      <c r="B31" s="120"/>
      <c r="C31" s="121"/>
      <c r="D31" s="39"/>
    </row>
    <row r="32" spans="1:4" s="37" customFormat="1" ht="12.75">
      <c r="A32" s="35" t="s">
        <v>26</v>
      </c>
      <c r="B32" s="118">
        <v>0.03317535545023697</v>
      </c>
      <c r="C32" s="119">
        <v>21</v>
      </c>
      <c r="D32" s="36">
        <v>11667</v>
      </c>
    </row>
    <row r="33" spans="1:4" s="32" customFormat="1" ht="12.75">
      <c r="A33" s="38" t="s">
        <v>90</v>
      </c>
      <c r="B33" s="120">
        <v>0.020537124802527645</v>
      </c>
      <c r="C33" s="121">
        <v>13</v>
      </c>
      <c r="D33" s="39">
        <v>11667</v>
      </c>
    </row>
    <row r="34" spans="1:4" s="37" customFormat="1" ht="12.75">
      <c r="A34" s="35"/>
      <c r="B34" s="118"/>
      <c r="C34" s="119"/>
      <c r="D34" s="36"/>
    </row>
    <row r="35" spans="1:4" s="32" customFormat="1" ht="12.75">
      <c r="A35" s="135" t="s">
        <v>14</v>
      </c>
      <c r="B35" s="136">
        <f>C35/C51</f>
        <v>0.0679304897314376</v>
      </c>
      <c r="C35" s="137">
        <f>C37+C40+C43+C49+C47+C45</f>
        <v>43</v>
      </c>
      <c r="D35" s="33">
        <v>6000</v>
      </c>
    </row>
    <row r="36" spans="1:4" s="32" customFormat="1" ht="12.75">
      <c r="A36" s="5"/>
      <c r="B36" s="49"/>
      <c r="C36" s="117"/>
      <c r="D36" s="34"/>
    </row>
    <row r="37" spans="1:4" s="32" customFormat="1" ht="12.75">
      <c r="A37" s="40" t="s">
        <v>20</v>
      </c>
      <c r="B37" s="120">
        <v>0.023696682464454978</v>
      </c>
      <c r="C37" s="121">
        <v>15</v>
      </c>
      <c r="D37" s="39">
        <v>7500</v>
      </c>
    </row>
    <row r="38" spans="1:4" s="32" customFormat="1" ht="12.75">
      <c r="A38" s="38" t="s">
        <v>166</v>
      </c>
      <c r="B38" s="120">
        <v>0.011058451816745656</v>
      </c>
      <c r="C38" s="121">
        <v>7</v>
      </c>
      <c r="D38" s="39">
        <v>6750</v>
      </c>
    </row>
    <row r="39" spans="1:4" s="32" customFormat="1" ht="12.75">
      <c r="A39" s="38"/>
      <c r="B39" s="120"/>
      <c r="C39" s="121"/>
      <c r="D39" s="29"/>
    </row>
    <row r="40" spans="1:4" s="32" customFormat="1" ht="12.75">
      <c r="A40" s="40" t="s">
        <v>65</v>
      </c>
      <c r="B40" s="120">
        <v>0.026856240126382307</v>
      </c>
      <c r="C40" s="121">
        <v>17</v>
      </c>
      <c r="D40" s="39">
        <v>4835.5</v>
      </c>
    </row>
    <row r="41" spans="1:4" s="32" customFormat="1" ht="12.75">
      <c r="A41" s="38" t="s">
        <v>89</v>
      </c>
      <c r="B41" s="120">
        <v>0.017377567140600316</v>
      </c>
      <c r="C41" s="121">
        <v>11</v>
      </c>
      <c r="D41" s="39">
        <v>5283</v>
      </c>
    </row>
    <row r="42" spans="1:4" s="32" customFormat="1" ht="12.75">
      <c r="A42" s="38"/>
      <c r="B42" s="120"/>
      <c r="C42" s="121"/>
      <c r="D42" s="39"/>
    </row>
    <row r="43" spans="1:4" s="32" customFormat="1" ht="14.25">
      <c r="A43" s="138" t="s">
        <v>36</v>
      </c>
      <c r="B43" s="120">
        <v>0.009478672985781991</v>
      </c>
      <c r="C43" s="121">
        <v>6</v>
      </c>
      <c r="D43" s="29" t="s">
        <v>29</v>
      </c>
    </row>
    <row r="44" spans="1:4" s="32" customFormat="1" ht="12.75">
      <c r="A44" s="40"/>
      <c r="B44" s="120"/>
      <c r="C44" s="121"/>
      <c r="D44" s="39"/>
    </row>
    <row r="45" spans="1:4" s="32" customFormat="1" ht="14.25">
      <c r="A45" s="40" t="s">
        <v>87</v>
      </c>
      <c r="B45" s="120">
        <v>0.004739336492890996</v>
      </c>
      <c r="C45" s="121">
        <v>3</v>
      </c>
      <c r="D45" s="29" t="s">
        <v>29</v>
      </c>
    </row>
    <row r="46" spans="1:4" s="32" customFormat="1" ht="12.75">
      <c r="A46" s="40"/>
      <c r="B46" s="120"/>
      <c r="C46" s="121"/>
      <c r="D46" s="29"/>
    </row>
    <row r="47" spans="1:4" s="32" customFormat="1" ht="14.25">
      <c r="A47" s="40" t="s">
        <v>86</v>
      </c>
      <c r="B47" s="120">
        <v>0.001579778830963665</v>
      </c>
      <c r="C47" s="121">
        <v>1</v>
      </c>
      <c r="D47" s="29" t="s">
        <v>29</v>
      </c>
    </row>
    <row r="48" spans="1:4" s="32" customFormat="1" ht="12.75">
      <c r="A48" s="40"/>
      <c r="B48" s="120"/>
      <c r="C48" s="121"/>
      <c r="D48" s="29"/>
    </row>
    <row r="49" spans="1:4" s="32" customFormat="1" ht="14.25">
      <c r="A49" s="40" t="s">
        <v>68</v>
      </c>
      <c r="B49" s="120">
        <v>0.001579778830963665</v>
      </c>
      <c r="C49" s="121">
        <v>1</v>
      </c>
      <c r="D49" s="29" t="s">
        <v>29</v>
      </c>
    </row>
    <row r="50" spans="1:4" s="32" customFormat="1" ht="12.75">
      <c r="A50" s="40"/>
      <c r="B50" s="120"/>
      <c r="C50" s="121"/>
      <c r="D50" s="29"/>
    </row>
    <row r="51" spans="1:4" ht="13.5" thickBot="1">
      <c r="A51" s="21" t="s">
        <v>74</v>
      </c>
      <c r="B51" s="99">
        <f>B35+B10</f>
        <v>1</v>
      </c>
      <c r="C51" s="98">
        <f>C35+C10</f>
        <v>633</v>
      </c>
      <c r="D51" s="12">
        <v>11360</v>
      </c>
    </row>
    <row r="52" spans="1:6" ht="14.25">
      <c r="A52" s="104" t="s">
        <v>125</v>
      </c>
      <c r="B52" s="55"/>
      <c r="C52" s="149"/>
      <c r="D52" s="150"/>
      <c r="E52" s="151"/>
      <c r="F52" s="151"/>
    </row>
    <row r="53" spans="1:4" ht="14.25">
      <c r="A53" s="142" t="s">
        <v>167</v>
      </c>
      <c r="B53" s="55"/>
      <c r="C53" s="149"/>
      <c r="D53" s="150"/>
    </row>
    <row r="54" spans="1:4" ht="12.75">
      <c r="A54" s="142" t="s">
        <v>168</v>
      </c>
      <c r="B54" s="152"/>
      <c r="C54" s="153"/>
      <c r="D54" s="154"/>
    </row>
    <row r="55" spans="1:4" ht="12.75">
      <c r="A55" s="142" t="s">
        <v>169</v>
      </c>
      <c r="B55" s="152"/>
      <c r="C55" s="153"/>
      <c r="D55" s="154"/>
    </row>
    <row r="56" ht="12.75">
      <c r="A56" s="142" t="s">
        <v>170</v>
      </c>
    </row>
    <row r="58" ht="12.75">
      <c r="D58" s="29"/>
    </row>
    <row r="59" ht="12.75">
      <c r="D59" s="29"/>
    </row>
    <row r="61" ht="12.75">
      <c r="D61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2.7109375" style="75" customWidth="1"/>
    <col min="2" max="2" width="8.140625" style="77" bestFit="1" customWidth="1"/>
    <col min="3" max="3" width="9.7109375" style="76" bestFit="1" customWidth="1"/>
    <col min="4" max="4" width="9.140625" style="75" customWidth="1"/>
    <col min="5" max="5" width="10.7109375" style="75" customWidth="1"/>
    <col min="6" max="6" width="52.8515625" style="75" customWidth="1"/>
    <col min="7" max="16384" width="9.140625" style="75" customWidth="1"/>
  </cols>
  <sheetData>
    <row r="1" ht="12.75">
      <c r="A1" s="81" t="s">
        <v>30</v>
      </c>
    </row>
    <row r="2" ht="12.75">
      <c r="A2" s="81" t="s">
        <v>103</v>
      </c>
    </row>
    <row r="3" ht="12.75">
      <c r="A3" s="172"/>
    </row>
    <row r="4" ht="12.75">
      <c r="A4" s="81" t="s">
        <v>64</v>
      </c>
    </row>
    <row r="5" ht="12.75">
      <c r="A5" s="155">
        <v>45172</v>
      </c>
    </row>
    <row r="6" ht="12.75">
      <c r="A6" s="97"/>
    </row>
    <row r="7" spans="1:3" ht="12.75">
      <c r="A7" s="96" t="s">
        <v>63</v>
      </c>
      <c r="B7" s="95" t="s">
        <v>0</v>
      </c>
      <c r="C7" s="94" t="s">
        <v>1</v>
      </c>
    </row>
    <row r="8" spans="1:3" ht="15" thickBot="1">
      <c r="A8" s="93"/>
      <c r="B8" s="92" t="s">
        <v>62</v>
      </c>
      <c r="C8" s="91" t="s">
        <v>61</v>
      </c>
    </row>
    <row r="9" spans="1:5" s="81" customFormat="1" ht="12.75">
      <c r="A9" s="89" t="s">
        <v>60</v>
      </c>
      <c r="B9" s="88">
        <f>SUM(B10:B15)</f>
        <v>0.7677725118483412</v>
      </c>
      <c r="C9" s="87">
        <f>SUM(C10:C15)</f>
        <v>486</v>
      </c>
      <c r="E9" s="75"/>
    </row>
    <row r="10" spans="1:3" ht="12.75">
      <c r="A10" s="86" t="s">
        <v>91</v>
      </c>
      <c r="B10" s="77">
        <f aca="true" t="shared" si="0" ref="B10:B15">C10/633</f>
        <v>0.2211690363349131</v>
      </c>
      <c r="C10" s="85">
        <v>140</v>
      </c>
    </row>
    <row r="11" spans="1:3" ht="25.5">
      <c r="A11" s="90" t="s">
        <v>92</v>
      </c>
      <c r="B11" s="77">
        <f t="shared" si="0"/>
        <v>0.20853080568720378</v>
      </c>
      <c r="C11" s="85">
        <v>132</v>
      </c>
    </row>
    <row r="12" spans="1:3" ht="12.75">
      <c r="A12" s="90" t="s">
        <v>93</v>
      </c>
      <c r="B12" s="77">
        <f t="shared" si="0"/>
        <v>0.18325434439178515</v>
      </c>
      <c r="C12" s="85">
        <v>116</v>
      </c>
    </row>
    <row r="13" spans="1:3" ht="25.5">
      <c r="A13" s="90" t="s">
        <v>94</v>
      </c>
      <c r="B13" s="77">
        <f t="shared" si="0"/>
        <v>0.11848341232227488</v>
      </c>
      <c r="C13" s="85">
        <v>75</v>
      </c>
    </row>
    <row r="14" spans="1:3" ht="12.75">
      <c r="A14" s="90" t="s">
        <v>95</v>
      </c>
      <c r="B14" s="77">
        <f t="shared" si="0"/>
        <v>0.03475513428120063</v>
      </c>
      <c r="C14" s="85">
        <v>22</v>
      </c>
    </row>
    <row r="15" spans="1:3" ht="12.75">
      <c r="A15" s="90" t="s">
        <v>171</v>
      </c>
      <c r="B15" s="77">
        <f t="shared" si="0"/>
        <v>0.001579778830963665</v>
      </c>
      <c r="C15" s="85">
        <v>1</v>
      </c>
    </row>
    <row r="16" spans="1:3" ht="12.75">
      <c r="A16" s="86"/>
      <c r="C16" s="85"/>
    </row>
    <row r="17" spans="1:3" ht="14.25">
      <c r="A17" s="89" t="s">
        <v>59</v>
      </c>
      <c r="B17" s="132">
        <f>SUM(B18:B21)</f>
        <v>0.23222748815165878</v>
      </c>
      <c r="C17" s="87">
        <f>SUM(C18:C21)</f>
        <v>147</v>
      </c>
    </row>
    <row r="18" spans="1:3" ht="12.75">
      <c r="A18" s="90" t="s">
        <v>96</v>
      </c>
      <c r="B18" s="77">
        <f>C18/633</f>
        <v>0.13112164296998421</v>
      </c>
      <c r="C18" s="116">
        <v>83</v>
      </c>
    </row>
    <row r="19" spans="1:3" ht="12.75">
      <c r="A19" s="90" t="s">
        <v>97</v>
      </c>
      <c r="B19" s="77">
        <f>C19/633</f>
        <v>0.05687203791469194</v>
      </c>
      <c r="C19" s="116">
        <v>36</v>
      </c>
    </row>
    <row r="20" spans="1:3" ht="12.75">
      <c r="A20" s="90" t="s">
        <v>98</v>
      </c>
      <c r="B20" s="77">
        <f>C20/633</f>
        <v>0.04265402843601896</v>
      </c>
      <c r="C20" s="116">
        <v>27</v>
      </c>
    </row>
    <row r="21" spans="1:5" s="81" customFormat="1" ht="12.75">
      <c r="A21" s="86" t="s">
        <v>99</v>
      </c>
      <c r="B21" s="77">
        <f>C21/633</f>
        <v>0.001579778830963665</v>
      </c>
      <c r="C21" s="116">
        <v>1</v>
      </c>
      <c r="E21" s="75"/>
    </row>
    <row r="22" spans="1:3" s="80" customFormat="1" ht="12.75">
      <c r="A22" s="86"/>
      <c r="B22" s="77"/>
      <c r="C22" s="85"/>
    </row>
    <row r="23" spans="1:3" s="81" customFormat="1" ht="13.5" thickBot="1">
      <c r="A23" s="84" t="s">
        <v>74</v>
      </c>
      <c r="B23" s="83">
        <f>B9+B17</f>
        <v>1</v>
      </c>
      <c r="C23" s="82">
        <f>C9+C17</f>
        <v>633</v>
      </c>
    </row>
    <row r="24" spans="1:6" ht="14.25">
      <c r="A24" s="104" t="s">
        <v>125</v>
      </c>
      <c r="B24" s="55"/>
      <c r="C24" s="149"/>
      <c r="D24" s="150"/>
      <c r="E24" s="151"/>
      <c r="F24" s="151"/>
    </row>
    <row r="25" ht="14.25">
      <c r="A25" s="78" t="s">
        <v>172</v>
      </c>
    </row>
    <row r="26" ht="12.75">
      <c r="A26" s="80" t="s">
        <v>75</v>
      </c>
    </row>
    <row r="35" ht="12.75">
      <c r="B35" s="79"/>
    </row>
    <row r="36" ht="12.75">
      <c r="B36" s="79"/>
    </row>
    <row r="37" ht="12.75">
      <c r="B37" s="79"/>
    </row>
    <row r="43" ht="14.25">
      <c r="A43" s="78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Windows User</cp:lastModifiedBy>
  <cp:lastPrinted>2019-10-08T22:15:10Z</cp:lastPrinted>
  <dcterms:created xsi:type="dcterms:W3CDTF">1999-12-02T19:35:48Z</dcterms:created>
  <dcterms:modified xsi:type="dcterms:W3CDTF">2023-10-09T21:16:45Z</dcterms:modified>
  <cp:category/>
  <cp:version/>
  <cp:contentType/>
  <cp:contentStatus/>
</cp:coreProperties>
</file>