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95" windowWidth="15480" windowHeight="8055" tabRatio="943" activeTab="0"/>
  </bookViews>
  <sheets>
    <sheet name="Profile of Class" sheetId="1" r:id="rId1"/>
    <sheet name="Hires by Function" sheetId="2" r:id="rId2"/>
    <sheet name="Top Five Functions" sheetId="3" r:id="rId3"/>
    <sheet name="Hires by Industry" sheetId="4" r:id="rId4"/>
    <sheet name="Top Five Industries" sheetId="5" r:id="rId5"/>
    <sheet name="Hires by Location" sheetId="6" r:id="rId6"/>
    <sheet name="Job Source" sheetId="7" r:id="rId7"/>
  </sheets>
  <definedNames/>
  <calcPr fullCalcOnLoad="1"/>
</workbook>
</file>

<file path=xl/sharedStrings.xml><?xml version="1.0" encoding="utf-8"?>
<sst xmlns="http://schemas.openxmlformats.org/spreadsheetml/2006/main" count="252" uniqueCount="170">
  <si>
    <t>Percent</t>
  </si>
  <si>
    <t>Number</t>
  </si>
  <si>
    <t>Median</t>
  </si>
  <si>
    <t>Monthly</t>
  </si>
  <si>
    <t>Industry</t>
  </si>
  <si>
    <t>Minimum</t>
  </si>
  <si>
    <t>Maximum</t>
  </si>
  <si>
    <t>Total</t>
  </si>
  <si>
    <t>Function</t>
  </si>
  <si>
    <r>
      <t>Number of Hires</t>
    </r>
    <r>
      <rPr>
        <b/>
        <vertAlign val="superscript"/>
        <sz val="10"/>
        <rFont val="Arial"/>
        <family val="2"/>
      </rPr>
      <t>(1)</t>
    </r>
  </si>
  <si>
    <t>of Hires</t>
  </si>
  <si>
    <t>Percent of Hires</t>
  </si>
  <si>
    <r>
      <t>of Hires</t>
    </r>
    <r>
      <rPr>
        <b/>
        <vertAlign val="superscript"/>
        <sz val="10"/>
        <rFont val="Arial"/>
        <family val="2"/>
      </rPr>
      <t>(1)</t>
    </r>
  </si>
  <si>
    <r>
      <t>Salary</t>
    </r>
    <r>
      <rPr>
        <b/>
        <vertAlign val="superscript"/>
        <sz val="10"/>
        <rFont val="Arial"/>
        <family val="2"/>
      </rPr>
      <t xml:space="preserve">(2) </t>
    </r>
  </si>
  <si>
    <t>International</t>
  </si>
  <si>
    <t>Region</t>
  </si>
  <si>
    <r>
      <t>Salary</t>
    </r>
    <r>
      <rPr>
        <b/>
        <vertAlign val="superscript"/>
        <sz val="10"/>
        <rFont val="Arial"/>
        <family val="2"/>
      </rPr>
      <t>(2)</t>
    </r>
  </si>
  <si>
    <t>United States</t>
  </si>
  <si>
    <t>New Hires by Function - Intern</t>
  </si>
  <si>
    <t>New Hires by Industry - Intern</t>
  </si>
  <si>
    <t>Asia</t>
  </si>
  <si>
    <t>Mid-Atlantic</t>
  </si>
  <si>
    <t>Midwest</t>
  </si>
  <si>
    <t>Northeast</t>
  </si>
  <si>
    <t>West</t>
  </si>
  <si>
    <t>Southwest</t>
  </si>
  <si>
    <t>South</t>
  </si>
  <si>
    <t>New Hires by Location - Intern</t>
  </si>
  <si>
    <t>All Others</t>
  </si>
  <si>
    <r>
      <t>Insufficient data</t>
    </r>
    <r>
      <rPr>
        <vertAlign val="superscript"/>
        <sz val="10"/>
        <rFont val="Arial"/>
        <family val="2"/>
      </rPr>
      <t>(2)</t>
    </r>
  </si>
  <si>
    <t>The University of Chicago Booth School of Business</t>
  </si>
  <si>
    <t>Chicago</t>
  </si>
  <si>
    <t>Minneapolis</t>
  </si>
  <si>
    <t>New York</t>
  </si>
  <si>
    <t>Boston</t>
  </si>
  <si>
    <t>Los Angeles</t>
  </si>
  <si>
    <t>Seattle</t>
  </si>
  <si>
    <t>Mexico City</t>
  </si>
  <si>
    <t>Consulting</t>
  </si>
  <si>
    <t>Investment Banking</t>
  </si>
  <si>
    <t>Investment Management/Research</t>
  </si>
  <si>
    <t>Private Equity</t>
  </si>
  <si>
    <t>Technology</t>
  </si>
  <si>
    <t>Investment Banking/Brokerage</t>
  </si>
  <si>
    <t>Europe</t>
  </si>
  <si>
    <t xml:space="preserve"> </t>
  </si>
  <si>
    <r>
      <t xml:space="preserve">(2)  </t>
    </r>
    <r>
      <rPr>
        <sz val="10"/>
        <rFont val="Arial"/>
        <family val="0"/>
      </rPr>
      <t>Demographic information is based on Full-Time MBA students matriculating</t>
    </r>
  </si>
  <si>
    <t>Married</t>
  </si>
  <si>
    <t>Female</t>
  </si>
  <si>
    <t>Mean Years of Work Experience</t>
  </si>
  <si>
    <t>Mean Age</t>
  </si>
  <si>
    <r>
      <t>Demographic Profile</t>
    </r>
    <r>
      <rPr>
        <b/>
        <vertAlign val="superscript"/>
        <sz val="10"/>
        <rFont val="Arial"/>
        <family val="2"/>
      </rPr>
      <t>(2)</t>
    </r>
  </si>
  <si>
    <t>U.S. Citizens/Permanent Residents</t>
  </si>
  <si>
    <r>
      <t>Job Acceptances</t>
    </r>
    <r>
      <rPr>
        <b/>
        <vertAlign val="superscript"/>
        <sz val="10"/>
        <rFont val="Arial"/>
        <family val="2"/>
      </rPr>
      <t>(1)</t>
    </r>
  </si>
  <si>
    <r>
      <t>Job Offers</t>
    </r>
    <r>
      <rPr>
        <b/>
        <vertAlign val="superscript"/>
        <sz val="10"/>
        <rFont val="Arial"/>
        <family val="2"/>
      </rPr>
      <t>(1)</t>
    </r>
  </si>
  <si>
    <t>First-Year Students</t>
  </si>
  <si>
    <t>Not Responding to Survey</t>
  </si>
  <si>
    <t>Not Seeking, Other Reason</t>
  </si>
  <si>
    <t>Sponsored</t>
  </si>
  <si>
    <t>Continuing Education</t>
  </si>
  <si>
    <t>Starting Own Business/Entrepreneur</t>
  </si>
  <si>
    <t>Not Seeking Employment</t>
  </si>
  <si>
    <t>Seeking Employment</t>
  </si>
  <si>
    <t>of Students</t>
  </si>
  <si>
    <t>of Class</t>
  </si>
  <si>
    <t>Employment Profile</t>
  </si>
  <si>
    <r>
      <t xml:space="preserve">Class Profile for First-Year Full-Time MBA, Joint Degree, and </t>
    </r>
    <r>
      <rPr>
        <i/>
        <sz val="11"/>
        <rFont val="Arial"/>
        <family val="2"/>
      </rPr>
      <t>IMBA Students</t>
    </r>
  </si>
  <si>
    <r>
      <t>Direct Contact with Company</t>
    </r>
    <r>
      <rPr>
        <b/>
        <vertAlign val="superscript"/>
        <sz val="10"/>
        <rFont val="Arial"/>
        <family val="2"/>
      </rPr>
      <t>(2)</t>
    </r>
  </si>
  <si>
    <t>School Facilitated</t>
  </si>
  <si>
    <r>
      <t>Of Hires</t>
    </r>
    <r>
      <rPr>
        <b/>
        <vertAlign val="superscript"/>
        <sz val="10"/>
        <rFont val="Arial"/>
        <family val="2"/>
      </rPr>
      <t>(1)</t>
    </r>
  </si>
  <si>
    <t>Of Hires</t>
  </si>
  <si>
    <t>Method of Hire</t>
  </si>
  <si>
    <t>New Hires by Job Source - Intern</t>
  </si>
  <si>
    <t>Latin America and the Caribbean</t>
  </si>
  <si>
    <t>International Students</t>
  </si>
  <si>
    <t>Bay Area</t>
  </si>
  <si>
    <t xml:space="preserve">     less than 1% reporting offers and /or less than 50% with salary information.</t>
  </si>
  <si>
    <t xml:space="preserve">     Pharmaceutical Products.</t>
  </si>
  <si>
    <t>Corporate Strategy/Strategic Planning</t>
  </si>
  <si>
    <t>Australia</t>
  </si>
  <si>
    <t>Canada</t>
  </si>
  <si>
    <t>Africa – sub Saharan</t>
  </si>
  <si>
    <t>Dallas</t>
  </si>
  <si>
    <t xml:space="preserve">     in September 2016.</t>
  </si>
  <si>
    <t xml:space="preserve">     Consulting (3), Corporate Strategy/Strategic Planning (4), Finance - Company Finance (Analysis/Treasury) (1), General Management (7), </t>
  </si>
  <si>
    <t xml:space="preserve">     Marketing - Brand/Product Management (2), Marketing - Sales (2), Operations - Production/Supply Chain Mgmt/Logistics (2), </t>
  </si>
  <si>
    <t>Top Five Industries - Intern</t>
  </si>
  <si>
    <t>Top Five Industries</t>
  </si>
  <si>
    <t>Product Management (Tech)</t>
  </si>
  <si>
    <t>Top Five Functions - Intern</t>
  </si>
  <si>
    <t>Top Five Functions</t>
  </si>
  <si>
    <t>Atlanta</t>
  </si>
  <si>
    <t>Washington, DC</t>
  </si>
  <si>
    <t xml:space="preserve">     Product Management (Tech) (3), and Other (2).</t>
  </si>
  <si>
    <t xml:space="preserve">     the minimum, maximum, and median monthly salaries are represented above.  Insufficient data indicates</t>
  </si>
  <si>
    <t>Employment Statistics:  2017-2018</t>
  </si>
  <si>
    <r>
      <t xml:space="preserve">(1)  </t>
    </r>
    <r>
      <rPr>
        <sz val="10"/>
        <rFont val="Arial"/>
        <family val="0"/>
      </rPr>
      <t xml:space="preserve">Represents percent of students who are seeking employment.  </t>
    </r>
  </si>
  <si>
    <t>Profile of the Class of 2019</t>
  </si>
  <si>
    <t>Interview on Campus - Invite Schedule</t>
  </si>
  <si>
    <t>Booth Recruiting and Networking Event (e.g., Corporate Conversation, Meet-n-Greet, Networking Night, Booth Panel Discussions)</t>
  </si>
  <si>
    <t>Booth Facilitated Relationships (e.g., EIP, Fellow Student, Faculty, Student Groups, Trek, GTS Contacts, GTS Organization Notes)</t>
  </si>
  <si>
    <t>Booth Job Posting/Resume Referral</t>
  </si>
  <si>
    <t>Interview on Campus - Bid Schedule</t>
  </si>
  <si>
    <t>Alumni Contact</t>
  </si>
  <si>
    <t>Personal/Prior Business Contact</t>
  </si>
  <si>
    <t>External Job Board/Industry Event/Organization Website (not through GTS)</t>
  </si>
  <si>
    <t>Direct Contact from Organization</t>
  </si>
  <si>
    <t>Pre-MBA Recruiting Activity (pre-MBA Conferences, Internships, Employer Engagement)</t>
  </si>
  <si>
    <r>
      <t xml:space="preserve">(1)   </t>
    </r>
    <r>
      <rPr>
        <sz val="10"/>
        <rFont val="Arial"/>
        <family val="2"/>
      </rPr>
      <t>Twelve students in the Class of 2019 reported having two internships.</t>
    </r>
  </si>
  <si>
    <t>Analytics/Data Science</t>
  </si>
  <si>
    <t>Business Development</t>
  </si>
  <si>
    <t>Corporate Development (Fund Raising)</t>
  </si>
  <si>
    <t>Finance - Other</t>
  </si>
  <si>
    <t>General Management</t>
  </si>
  <si>
    <t>Marketing - Brand/Product Management</t>
  </si>
  <si>
    <t>Marketing - Other</t>
  </si>
  <si>
    <t>Marketing - Sales</t>
  </si>
  <si>
    <t>Operations - Production/Supply Chain Mgmt/Logistics</t>
  </si>
  <si>
    <r>
      <t xml:space="preserve">(4)   </t>
    </r>
    <r>
      <rPr>
        <sz val="10"/>
        <rFont val="Arial"/>
        <family val="2"/>
      </rPr>
      <t>Bonus information: 10% of accepted offers reported in the consulting function received a sign-on bonus, for which the median bonus was $2,500.</t>
    </r>
  </si>
  <si>
    <r>
      <t>Consulting</t>
    </r>
    <r>
      <rPr>
        <vertAlign val="superscript"/>
        <sz val="10"/>
        <rFont val="Arial"/>
        <family val="2"/>
      </rPr>
      <t>(4)</t>
    </r>
  </si>
  <si>
    <t xml:space="preserve">     In total, 5.9% of accepted offers for the Class of 2018 were with start-ups.  For monthly base salary, the minimum  was $800, </t>
  </si>
  <si>
    <t xml:space="preserve">     the maximum was $14,000, and the median was $4,900.</t>
  </si>
  <si>
    <r>
      <rPr>
        <vertAlign val="superscript"/>
        <sz val="10"/>
        <rFont val="Arial"/>
        <family val="2"/>
      </rPr>
      <t xml:space="preserve">(3)   </t>
    </r>
    <r>
      <rPr>
        <sz val="10"/>
        <rFont val="Arial"/>
        <family val="2"/>
      </rPr>
      <t xml:space="preserve">Accepted offers in these functions include students doing summer internships at start-ups: Analytics/Data Science (1), Business Development (7), </t>
    </r>
  </si>
  <si>
    <r>
      <rPr>
        <vertAlign val="superscript"/>
        <sz val="10"/>
        <rFont val="Arial"/>
        <family val="2"/>
      </rPr>
      <t xml:space="preserve">(5)   </t>
    </r>
    <r>
      <rPr>
        <sz val="10"/>
        <rFont val="Arial"/>
        <family val="2"/>
      </rPr>
      <t>Investment Management/Research also includes Mutual Funds and Hedge Funds.</t>
    </r>
  </si>
  <si>
    <r>
      <rPr>
        <vertAlign val="superscript"/>
        <sz val="10"/>
        <rFont val="Arial"/>
        <family val="2"/>
      </rPr>
      <t>(6)</t>
    </r>
    <r>
      <rPr>
        <sz val="10"/>
        <rFont val="Arial"/>
        <family val="2"/>
      </rPr>
      <t xml:space="preserve">  Healthcare Products and Services includes Biotech &amp; Life Sciences, Healthcare Products/Medical Devices, Healthcare Services, and </t>
    </r>
  </si>
  <si>
    <t xml:space="preserve">     Energy (1), Financial Services - Private Equity (1), Healthcare Products and Services (1), Manufacturing/Chemicals/Plastics (1),</t>
  </si>
  <si>
    <t xml:space="preserve">     Technology - eCommerce and Internet (3), Technology - Financial Technology (5), Technology - Hardware (1),</t>
  </si>
  <si>
    <t xml:space="preserve">     Technology - Software (6), Transportation Services/Equipment (1), and Other (2).</t>
  </si>
  <si>
    <t>Company Finance (Analysis/Treasury)</t>
  </si>
  <si>
    <t>Private Client Services</t>
  </si>
  <si>
    <t>Real Estate</t>
  </si>
  <si>
    <t>Venture Capital</t>
  </si>
  <si>
    <t>Finance</t>
  </si>
  <si>
    <t>Marketing</t>
  </si>
  <si>
    <t>Media/Entertainment/Sports</t>
  </si>
  <si>
    <t>Retail</t>
  </si>
  <si>
    <r>
      <t xml:space="preserve">(3)   </t>
    </r>
    <r>
      <rPr>
        <sz val="10"/>
        <rFont val="Arial"/>
        <family val="2"/>
      </rPr>
      <t>Bonus information:  13% of accepted offers reported in the consulting industry received a sign-on bonus, for which the median bonus was $2,500.</t>
    </r>
  </si>
  <si>
    <r>
      <t>Consulting</t>
    </r>
    <r>
      <rPr>
        <vertAlign val="superscript"/>
        <sz val="10"/>
        <rFont val="Arial"/>
        <family val="2"/>
      </rPr>
      <t>(3)</t>
    </r>
  </si>
  <si>
    <t>Financial Services</t>
  </si>
  <si>
    <t>Other(4)</t>
  </si>
  <si>
    <r>
      <t>Consumer Products</t>
    </r>
    <r>
      <rPr>
        <vertAlign val="superscript"/>
        <sz val="10"/>
        <rFont val="Arial"/>
        <family val="2"/>
      </rPr>
      <t>(4)</t>
    </r>
  </si>
  <si>
    <r>
      <t>Education/Government/Non-Profit</t>
    </r>
    <r>
      <rPr>
        <vertAlign val="superscript"/>
        <sz val="10"/>
        <rFont val="Arial"/>
        <family val="2"/>
      </rPr>
      <t>(4)</t>
    </r>
  </si>
  <si>
    <r>
      <t>Energy</t>
    </r>
    <r>
      <rPr>
        <vertAlign val="superscript"/>
        <sz val="10"/>
        <rFont val="Arial"/>
        <family val="2"/>
      </rPr>
      <t>(4)</t>
    </r>
  </si>
  <si>
    <r>
      <t>Healthcare Products and Services</t>
    </r>
    <r>
      <rPr>
        <vertAlign val="superscript"/>
        <sz val="10"/>
        <rFont val="Arial"/>
        <family val="2"/>
      </rPr>
      <t>(4,6)</t>
    </r>
  </si>
  <si>
    <r>
      <t>Manufacturing/Chemicals/Plastics</t>
    </r>
    <r>
      <rPr>
        <vertAlign val="superscript"/>
        <sz val="10"/>
        <rFont val="Arial"/>
        <family val="2"/>
      </rPr>
      <t>(4)</t>
    </r>
  </si>
  <si>
    <r>
      <t>Transportation Services/Equipment</t>
    </r>
    <r>
      <rPr>
        <vertAlign val="superscript"/>
        <sz val="10"/>
        <rFont val="Arial"/>
        <family val="2"/>
      </rPr>
      <t>(4)</t>
    </r>
  </si>
  <si>
    <t>All</t>
  </si>
  <si>
    <t>Diversified Financial Services</t>
  </si>
  <si>
    <t>Insurance</t>
  </si>
  <si>
    <t>Investment Management/Research(5)</t>
  </si>
  <si>
    <t>Private Equity(4)</t>
  </si>
  <si>
    <t>eCommerce and Internet(4)</t>
  </si>
  <si>
    <t>Financial Technology(4)</t>
  </si>
  <si>
    <t>Hardware(4)</t>
  </si>
  <si>
    <t>Software(4)</t>
  </si>
  <si>
    <t>Telecommunications</t>
  </si>
  <si>
    <t>Houston</t>
  </si>
  <si>
    <t>Miami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</si>
  <si>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 Compensation information is self-reported. 89% of students reporting accepted intern offers included</t>
    </r>
  </si>
  <si>
    <t xml:space="preserve">     salary information.  Of that, 2% reported receiving no salary.  For the 87% who reported salaries,</t>
  </si>
  <si>
    <r>
      <rPr>
        <vertAlign val="superscript"/>
        <sz val="10"/>
        <rFont val="Arial"/>
        <family val="2"/>
      </rPr>
      <t xml:space="preserve">(4)   </t>
    </r>
    <r>
      <rPr>
        <sz val="10"/>
        <rFont val="Arial"/>
        <family val="2"/>
      </rPr>
      <t xml:space="preserve">Accepted offers in these industries include students doing summer internships at start-ups: Consumer Products (6), Education/Government/Non-Profit (5), </t>
    </r>
  </si>
  <si>
    <t xml:space="preserve">     and the median was $4,900.</t>
  </si>
  <si>
    <t xml:space="preserve">     In total, 5.9% of accepted offers for the Class of 2018 were with start-ups.  For monthly base salary, the minimum  was $800, the maximum was $14,000, </t>
  </si>
  <si>
    <r>
      <rPr>
        <vertAlign val="superscript"/>
        <sz val="10"/>
        <rFont val="Arial"/>
        <family val="2"/>
      </rPr>
      <t xml:space="preserve">(2)   </t>
    </r>
    <r>
      <rPr>
        <sz val="10"/>
        <rFont val="Arial"/>
        <family val="2"/>
      </rPr>
      <t>Compensation information is self-reported. 89% of students reporting accepted intern offers included salary information.  Of that, 2% reported receiving</t>
    </r>
  </si>
  <si>
    <t xml:space="preserve">     indicates less than 1% reporting offers and/or less than 50% with salary information.   </t>
  </si>
  <si>
    <t xml:space="preserve">     no salary.  For the 87% who reported salaries, the minimum, maximum, and median monthly salaries are represented above.  Insufficient data </t>
  </si>
  <si>
    <t>Booth-Supported External Career Conference (e.g., Prospanica, NBMBAA, Boston Career Forum, Reach Out MBA)</t>
  </si>
  <si>
    <r>
      <t xml:space="preserve">(2)   </t>
    </r>
    <r>
      <rPr>
        <sz val="10"/>
        <rFont val="Arial"/>
        <family val="2"/>
      </rPr>
      <t xml:space="preserve">Approximately one-half of the accepted offers generated by students' direct contact with companies were with firms where the school has </t>
    </r>
  </si>
  <si>
    <t xml:space="preserve">     an established recruiting relationship.</t>
  </si>
  <si>
    <t>São Paulo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</si>
</sst>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0.0"/>
    <numFmt numFmtId="168" formatCode="&quot;$&quot;#,##0"/>
    <numFmt numFmtId="169" formatCode="mmmm\-yy"/>
    <numFmt numFmtId="170" formatCode="00000"/>
    <numFmt numFmtId="171" formatCode="&quot;$&quot;#,##0.00"/>
    <numFmt numFmtId="172" formatCode="&quot;$&quot;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mmmm\ d\,\ yyyy;@"/>
    <numFmt numFmtId="179" formatCode="_(&quot;$&quot;* #.##0_);_(&quot;$&quot;* \(#.##0\);_(&quot;$&quot;* &quot;-&quot;_);_(@_)"/>
    <numFmt numFmtId="180" formatCode="[$-10409]m/d/yyyy"/>
    <numFmt numFmtId="181" formatCode="[$-10409]&quot;$&quot;#,##0.00;\(&quot;$&quot;#,##0.00\)"/>
    <numFmt numFmtId="182" formatCode="###0.0%"/>
    <numFmt numFmtId="183" formatCode="###0"/>
    <numFmt numFmtId="184" formatCode="###0.0"/>
    <numFmt numFmtId="185" formatCode="###0.000"/>
    <numFmt numFmtId="186" formatCode="[$-10409]0.00"/>
    <numFmt numFmtId="187" formatCode="###0.0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9.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134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68" fontId="1" fillId="0" borderId="10" xfId="134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42" fontId="0" fillId="0" borderId="0" xfId="134" applyNumberFormat="1" applyFill="1" applyAlignment="1">
      <alignment/>
    </xf>
    <xf numFmtId="42" fontId="1" fillId="0" borderId="0" xfId="134" applyNumberFormat="1" applyFont="1" applyFill="1" applyAlignment="1">
      <alignment/>
    </xf>
    <xf numFmtId="1" fontId="1" fillId="0" borderId="12" xfId="0" applyNumberFormat="1" applyFont="1" applyFill="1" applyBorder="1" applyAlignment="1">
      <alignment horizontal="center"/>
    </xf>
    <xf numFmtId="42" fontId="1" fillId="0" borderId="12" xfId="134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2" fontId="1" fillId="0" borderId="0" xfId="134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3" xfId="0" applyFont="1" applyFill="1" applyBorder="1" applyAlignment="1">
      <alignment horizontal="right"/>
    </xf>
    <xf numFmtId="168" fontId="0" fillId="0" borderId="0" xfId="134" applyNumberFormat="1" applyFill="1" applyAlignment="1">
      <alignment horizontal="right"/>
    </xf>
    <xf numFmtId="168" fontId="1" fillId="0" borderId="0" xfId="134" applyNumberFormat="1" applyFont="1" applyFill="1" applyAlignment="1">
      <alignment horizontal="right"/>
    </xf>
    <xf numFmtId="168" fontId="0" fillId="0" borderId="0" xfId="134" applyNumberFormat="1" applyFont="1" applyFill="1" applyBorder="1" applyAlignment="1">
      <alignment horizontal="right"/>
    </xf>
    <xf numFmtId="168" fontId="0" fillId="0" borderId="0" xfId="134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68" fontId="1" fillId="0" borderId="0" xfId="0" applyNumberFormat="1" applyFont="1" applyFill="1" applyAlignment="1">
      <alignment horizontal="right" wrapText="1"/>
    </xf>
    <xf numFmtId="168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wrapText="1"/>
    </xf>
    <xf numFmtId="168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68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1" fontId="0" fillId="0" borderId="0" xfId="0" applyNumberFormat="1" applyFill="1" applyAlignment="1">
      <alignment horizontal="right"/>
    </xf>
    <xf numFmtId="168" fontId="1" fillId="0" borderId="12" xfId="134" applyNumberFormat="1" applyFont="1" applyFill="1" applyBorder="1" applyAlignment="1">
      <alignment horizontal="center"/>
    </xf>
    <xf numFmtId="168" fontId="1" fillId="0" borderId="0" xfId="134" applyNumberFormat="1" applyFont="1" applyFill="1" applyBorder="1" applyAlignment="1">
      <alignment horizontal="center"/>
    </xf>
    <xf numFmtId="168" fontId="1" fillId="0" borderId="13" xfId="134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317" applyNumberFormat="1" applyAlignment="1">
      <alignment horizontal="center"/>
    </xf>
    <xf numFmtId="164" fontId="0" fillId="0" borderId="0" xfId="317" applyNumberFormat="1" applyFill="1" applyBorder="1" applyAlignment="1">
      <alignment horizontal="center"/>
    </xf>
    <xf numFmtId="9" fontId="0" fillId="0" borderId="0" xfId="317" applyFill="1" applyBorder="1" applyAlignment="1">
      <alignment horizontal="center"/>
    </xf>
    <xf numFmtId="164" fontId="1" fillId="0" borderId="11" xfId="317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317" applyNumberFormat="1" applyFont="1" applyAlignment="1">
      <alignment horizontal="center"/>
    </xf>
    <xf numFmtId="178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0" xfId="316" applyNumberFormat="1" applyFont="1" applyFill="1" applyAlignment="1">
      <alignment horizontal="center"/>
    </xf>
    <xf numFmtId="164" fontId="0" fillId="0" borderId="0" xfId="316" applyNumberFormat="1" applyFill="1" applyAlignment="1">
      <alignment horizontal="center"/>
    </xf>
    <xf numFmtId="164" fontId="1" fillId="0" borderId="12" xfId="316" applyNumberFormat="1" applyFont="1" applyFill="1" applyBorder="1" applyAlignment="1">
      <alignment horizontal="center"/>
    </xf>
    <xf numFmtId="164" fontId="1" fillId="0" borderId="13" xfId="316" applyNumberFormat="1" applyFont="1" applyFill="1" applyBorder="1" applyAlignment="1">
      <alignment horizontal="center"/>
    </xf>
    <xf numFmtId="164" fontId="0" fillId="0" borderId="0" xfId="316" applyNumberFormat="1" applyFont="1" applyFill="1" applyAlignment="1">
      <alignment horizontal="center"/>
    </xf>
    <xf numFmtId="164" fontId="3" fillId="0" borderId="0" xfId="316" applyNumberFormat="1" applyFont="1" applyFill="1" applyBorder="1" applyAlignment="1">
      <alignment horizontal="center"/>
    </xf>
    <xf numFmtId="1" fontId="1" fillId="0" borderId="0" xfId="134" applyNumberFormat="1" applyFont="1" applyFill="1" applyAlignment="1">
      <alignment horizontal="center"/>
    </xf>
    <xf numFmtId="1" fontId="0" fillId="0" borderId="0" xfId="134" applyNumberFormat="1" applyFont="1" applyFill="1" applyAlignment="1">
      <alignment horizontal="center"/>
    </xf>
    <xf numFmtId="0" fontId="0" fillId="0" borderId="0" xfId="242" applyFill="1">
      <alignment/>
      <protection/>
    </xf>
    <xf numFmtId="0" fontId="0" fillId="0" borderId="0" xfId="242" applyFill="1" applyAlignment="1">
      <alignment horizontal="center"/>
      <protection/>
    </xf>
    <xf numFmtId="164" fontId="0" fillId="0" borderId="0" xfId="318" applyNumberFormat="1" applyFill="1" applyAlignment="1">
      <alignment horizontal="center"/>
    </xf>
    <xf numFmtId="0" fontId="37" fillId="0" borderId="0" xfId="242" applyFont="1" applyFill="1">
      <alignment/>
      <protection/>
    </xf>
    <xf numFmtId="9" fontId="0" fillId="0" borderId="0" xfId="242" applyNumberFormat="1" applyFill="1">
      <alignment/>
      <protection/>
    </xf>
    <xf numFmtId="164" fontId="0" fillId="0" borderId="0" xfId="242" applyNumberFormat="1" applyFill="1" applyAlignment="1">
      <alignment horizontal="center"/>
      <protection/>
    </xf>
    <xf numFmtId="0" fontId="0" fillId="0" borderId="0" xfId="242" applyFont="1" applyFill="1">
      <alignment/>
      <protection/>
    </xf>
    <xf numFmtId="0" fontId="3" fillId="0" borderId="0" xfId="242" applyFont="1" applyFill="1">
      <alignment/>
      <protection/>
    </xf>
    <xf numFmtId="0" fontId="0" fillId="0" borderId="14" xfId="242" applyFill="1" applyBorder="1" applyAlignment="1">
      <alignment horizontal="center"/>
      <protection/>
    </xf>
    <xf numFmtId="9" fontId="0" fillId="0" borderId="0" xfId="242" applyNumberFormat="1" applyFill="1" applyAlignment="1">
      <alignment horizontal="center"/>
      <protection/>
    </xf>
    <xf numFmtId="0" fontId="1" fillId="0" borderId="0" xfId="242" applyFont="1" applyFill="1">
      <alignment/>
      <protection/>
    </xf>
    <xf numFmtId="164" fontId="0" fillId="0" borderId="0" xfId="242" applyNumberFormat="1" applyFill="1">
      <alignment/>
      <protection/>
    </xf>
    <xf numFmtId="0" fontId="1" fillId="0" borderId="0" xfId="242" applyFont="1" applyFill="1" applyAlignment="1">
      <alignment horizontal="center" wrapText="1"/>
      <protection/>
    </xf>
    <xf numFmtId="0" fontId="1" fillId="0" borderId="0" xfId="242" applyFont="1" applyFill="1" applyAlignment="1">
      <alignment horizontal="center"/>
      <protection/>
    </xf>
    <xf numFmtId="0" fontId="0" fillId="0" borderId="0" xfId="242" applyFill="1" applyAlignment="1">
      <alignment horizontal="left" indent="1"/>
      <protection/>
    </xf>
    <xf numFmtId="0" fontId="0" fillId="0" borderId="0" xfId="242" applyFont="1" applyFill="1" applyAlignment="1">
      <alignment horizontal="left" indent="1"/>
      <protection/>
    </xf>
    <xf numFmtId="10" fontId="0" fillId="0" borderId="0" xfId="242" applyNumberFormat="1" applyFill="1">
      <alignment/>
      <protection/>
    </xf>
    <xf numFmtId="0" fontId="1" fillId="0" borderId="13" xfId="242" applyFont="1" applyFill="1" applyBorder="1" applyAlignment="1">
      <alignment horizontal="center"/>
      <protection/>
    </xf>
    <xf numFmtId="164" fontId="1" fillId="0" borderId="13" xfId="318" applyNumberFormat="1" applyFont="1" applyFill="1" applyBorder="1" applyAlignment="1">
      <alignment horizontal="center"/>
    </xf>
    <xf numFmtId="15" fontId="1" fillId="0" borderId="13" xfId="242" applyNumberFormat="1" applyFont="1" applyFill="1" applyBorder="1">
      <alignment/>
      <protection/>
    </xf>
    <xf numFmtId="0" fontId="1" fillId="0" borderId="12" xfId="242" applyFont="1" applyFill="1" applyBorder="1" applyAlignment="1">
      <alignment horizontal="center"/>
      <protection/>
    </xf>
    <xf numFmtId="164" fontId="1" fillId="0" borderId="12" xfId="318" applyNumberFormat="1" applyFont="1" applyFill="1" applyBorder="1" applyAlignment="1">
      <alignment horizontal="center"/>
    </xf>
    <xf numFmtId="15" fontId="1" fillId="0" borderId="12" xfId="242" applyNumberFormat="1" applyFont="1" applyFill="1" applyBorder="1">
      <alignment/>
      <protection/>
    </xf>
    <xf numFmtId="15" fontId="6" fillId="0" borderId="0" xfId="242" applyNumberFormat="1" applyFont="1" applyFill="1">
      <alignment/>
      <protection/>
    </xf>
    <xf numFmtId="178" fontId="1" fillId="0" borderId="0" xfId="242" applyNumberFormat="1" applyFont="1" applyFill="1" applyAlignment="1">
      <alignment horizontal="left"/>
      <protection/>
    </xf>
    <xf numFmtId="0" fontId="1" fillId="0" borderId="0" xfId="242" applyFont="1" applyFill="1" applyAlignment="1">
      <alignment horizontal="left"/>
      <protection/>
    </xf>
    <xf numFmtId="0" fontId="0" fillId="0" borderId="0" xfId="227" applyFill="1">
      <alignment/>
      <protection/>
    </xf>
    <xf numFmtId="0" fontId="0" fillId="0" borderId="0" xfId="227" applyFill="1" applyAlignment="1">
      <alignment horizontal="center"/>
      <protection/>
    </xf>
    <xf numFmtId="164" fontId="0" fillId="0" borderId="0" xfId="227" applyNumberFormat="1" applyFill="1" applyAlignment="1">
      <alignment horizontal="center"/>
      <protection/>
    </xf>
    <xf numFmtId="0" fontId="3" fillId="0" borderId="0" xfId="227" applyFont="1" applyFill="1">
      <alignment/>
      <protection/>
    </xf>
    <xf numFmtId="9" fontId="0" fillId="0" borderId="0" xfId="227" applyNumberFormat="1" applyFill="1" applyAlignment="1">
      <alignment horizontal="center"/>
      <protection/>
    </xf>
    <xf numFmtId="0" fontId="0" fillId="0" borderId="0" xfId="227" applyFont="1" applyFill="1">
      <alignment/>
      <protection/>
    </xf>
    <xf numFmtId="168" fontId="0" fillId="0" borderId="0" xfId="137" applyNumberFormat="1" applyFill="1" applyBorder="1" applyAlignment="1">
      <alignment horizontal="center"/>
    </xf>
    <xf numFmtId="0" fontId="1" fillId="0" borderId="0" xfId="227" applyFont="1" applyFill="1">
      <alignment/>
      <protection/>
    </xf>
    <xf numFmtId="0" fontId="1" fillId="0" borderId="10" xfId="227" applyFont="1" applyFill="1" applyBorder="1" applyAlignment="1">
      <alignment horizontal="center"/>
      <protection/>
    </xf>
    <xf numFmtId="164" fontId="1" fillId="0" borderId="10" xfId="227" applyNumberFormat="1" applyFont="1" applyFill="1" applyBorder="1" applyAlignment="1">
      <alignment horizontal="center"/>
      <protection/>
    </xf>
    <xf numFmtId="0" fontId="1" fillId="0" borderId="10" xfId="227" applyFont="1" applyFill="1" applyBorder="1">
      <alignment/>
      <protection/>
    </xf>
    <xf numFmtId="0" fontId="0" fillId="0" borderId="0" xfId="227" applyFill="1" applyAlignment="1">
      <alignment horizontal="center" wrapText="1"/>
      <protection/>
    </xf>
    <xf numFmtId="0" fontId="0" fillId="0" borderId="0" xfId="227" applyFill="1" applyAlignment="1">
      <alignment horizontal="left" wrapText="1" indent="1"/>
      <protection/>
    </xf>
    <xf numFmtId="0" fontId="1" fillId="0" borderId="0" xfId="227" applyFont="1" applyFill="1" applyAlignment="1">
      <alignment horizontal="center" wrapText="1"/>
      <protection/>
    </xf>
    <xf numFmtId="164" fontId="1" fillId="0" borderId="0" xfId="227" applyNumberFormat="1" applyFont="1" applyFill="1" applyAlignment="1">
      <alignment horizontal="center" wrapText="1"/>
      <protection/>
    </xf>
    <xf numFmtId="0" fontId="1" fillId="0" borderId="0" xfId="227" applyFont="1" applyFill="1" applyAlignment="1">
      <alignment wrapText="1"/>
      <protection/>
    </xf>
    <xf numFmtId="0" fontId="0" fillId="0" borderId="0" xfId="227" applyFont="1" applyFill="1" applyAlignment="1">
      <alignment horizontal="left" wrapText="1" indent="1"/>
      <protection/>
    </xf>
    <xf numFmtId="0" fontId="1" fillId="0" borderId="13" xfId="227" applyFont="1" applyFill="1" applyBorder="1" applyAlignment="1">
      <alignment horizontal="center"/>
      <protection/>
    </xf>
    <xf numFmtId="164" fontId="1" fillId="0" borderId="13" xfId="227" applyNumberFormat="1" applyFont="1" applyFill="1" applyBorder="1" applyAlignment="1">
      <alignment horizontal="center"/>
      <protection/>
    </xf>
    <xf numFmtId="164" fontId="1" fillId="0" borderId="13" xfId="227" applyNumberFormat="1" applyFont="1" applyFill="1" applyBorder="1" applyAlignment="1">
      <alignment horizontal="left"/>
      <protection/>
    </xf>
    <xf numFmtId="0" fontId="1" fillId="0" borderId="12" xfId="227" applyFont="1" applyFill="1" applyBorder="1" applyAlignment="1">
      <alignment horizontal="center"/>
      <protection/>
    </xf>
    <xf numFmtId="164" fontId="1" fillId="0" borderId="12" xfId="227" applyNumberFormat="1" applyFont="1" applyFill="1" applyBorder="1" applyAlignment="1">
      <alignment horizontal="center"/>
      <protection/>
    </xf>
    <xf numFmtId="164" fontId="1" fillId="0" borderId="12" xfId="227" applyNumberFormat="1" applyFont="1" applyFill="1" applyBorder="1" applyAlignment="1">
      <alignment horizontal="left"/>
      <protection/>
    </xf>
    <xf numFmtId="15" fontId="1" fillId="0" borderId="0" xfId="227" applyNumberFormat="1" applyFont="1" applyFill="1">
      <alignment/>
      <protection/>
    </xf>
    <xf numFmtId="178" fontId="1" fillId="0" borderId="0" xfId="227" applyNumberFormat="1" applyFont="1" applyFill="1" applyAlignment="1">
      <alignment horizontal="left"/>
      <protection/>
    </xf>
    <xf numFmtId="164" fontId="0" fillId="0" borderId="0" xfId="318" applyNumberFormat="1" applyFont="1" applyFill="1" applyAlignment="1">
      <alignment horizontal="center"/>
    </xf>
    <xf numFmtId="0" fontId="0" fillId="0" borderId="0" xfId="242" applyNumberFormat="1" applyFill="1" applyAlignment="1">
      <alignment horizontal="center"/>
      <protection/>
    </xf>
    <xf numFmtId="9" fontId="0" fillId="0" borderId="0" xfId="318" applyNumberFormat="1" applyFill="1" applyAlignment="1">
      <alignment horizontal="center"/>
    </xf>
    <xf numFmtId="9" fontId="1" fillId="0" borderId="0" xfId="242" applyNumberFormat="1" applyFont="1" applyFill="1" applyAlignment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1" fontId="1" fillId="0" borderId="10" xfId="316" applyNumberFormat="1" applyFont="1" applyFill="1" applyBorder="1" applyAlignment="1">
      <alignment horizontal="center"/>
    </xf>
    <xf numFmtId="164" fontId="0" fillId="0" borderId="0" xfId="316" applyNumberFormat="1" applyFont="1" applyFill="1" applyBorder="1" applyAlignment="1">
      <alignment horizontal="center"/>
    </xf>
    <xf numFmtId="164" fontId="1" fillId="0" borderId="10" xfId="316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318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134" applyNumberFormat="1" applyFont="1" applyFill="1" applyAlignment="1">
      <alignment horizontal="center"/>
    </xf>
    <xf numFmtId="168" fontId="0" fillId="0" borderId="0" xfId="134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316" applyNumberFormat="1" applyFont="1" applyFill="1" applyAlignment="1">
      <alignment horizontal="center"/>
    </xf>
    <xf numFmtId="1" fontId="3" fillId="0" borderId="0" xfId="134" applyNumberFormat="1" applyFont="1" applyFill="1" applyBorder="1" applyAlignment="1">
      <alignment horizontal="center"/>
    </xf>
    <xf numFmtId="168" fontId="3" fillId="0" borderId="0" xfId="134" applyNumberFormat="1" applyFont="1" applyFill="1" applyBorder="1" applyAlignment="1">
      <alignment horizontal="right"/>
    </xf>
    <xf numFmtId="164" fontId="0" fillId="0" borderId="0" xfId="316" applyNumberFormat="1" applyFont="1" applyFill="1" applyAlignment="1">
      <alignment horizontal="center"/>
    </xf>
    <xf numFmtId="1" fontId="0" fillId="0" borderId="0" xfId="134" applyNumberFormat="1" applyFont="1" applyFill="1" applyAlignment="1">
      <alignment horizontal="center"/>
    </xf>
    <xf numFmtId="168" fontId="0" fillId="0" borderId="0" xfId="134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2" fillId="0" borderId="0" xfId="226" applyFill="1" applyAlignment="1">
      <alignment horizontal="left"/>
      <protection/>
    </xf>
    <xf numFmtId="168" fontId="0" fillId="0" borderId="0" xfId="134" applyNumberFormat="1" applyFill="1" applyBorder="1" applyAlignment="1">
      <alignment horizontal="right"/>
    </xf>
    <xf numFmtId="164" fontId="0" fillId="0" borderId="0" xfId="316" applyNumberFormat="1" applyFont="1" applyFill="1" applyAlignment="1">
      <alignment horizontal="center"/>
    </xf>
    <xf numFmtId="1" fontId="0" fillId="0" borderId="0" xfId="134" applyNumberFormat="1" applyFont="1" applyFill="1" applyAlignment="1">
      <alignment horizontal="center"/>
    </xf>
    <xf numFmtId="168" fontId="0" fillId="0" borderId="0" xfId="134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42" fontId="3" fillId="0" borderId="0" xfId="134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317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indent="1"/>
    </xf>
    <xf numFmtId="164" fontId="0" fillId="0" borderId="0" xfId="317" applyNumberFormat="1" applyFont="1" applyFill="1" applyAlignment="1">
      <alignment horizontal="center"/>
    </xf>
    <xf numFmtId="0" fontId="0" fillId="0" borderId="0" xfId="136" applyNumberFormat="1" applyFont="1" applyFill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164" fontId="1" fillId="0" borderId="10" xfId="317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242" applyNumberFormat="1" applyFont="1" applyFill="1" applyAlignment="1">
      <alignment horizontal="center"/>
      <protection/>
    </xf>
    <xf numFmtId="9" fontId="0" fillId="0" borderId="0" xfId="242" applyNumberFormat="1" applyFont="1" applyFill="1" applyAlignment="1">
      <alignment horizontal="center"/>
      <protection/>
    </xf>
    <xf numFmtId="0" fontId="0" fillId="0" borderId="14" xfId="242" applyFill="1" applyBorder="1">
      <alignment/>
      <protection/>
    </xf>
    <xf numFmtId="9" fontId="0" fillId="0" borderId="14" xfId="242" applyNumberFormat="1" applyFill="1" applyBorder="1" applyAlignment="1">
      <alignment horizontal="center"/>
      <protection/>
    </xf>
    <xf numFmtId="0" fontId="0" fillId="0" borderId="0" xfId="227" applyFont="1" applyFill="1" applyAlignment="1">
      <alignment horizontal="center" wrapText="1"/>
      <protection/>
    </xf>
    <xf numFmtId="0" fontId="0" fillId="0" borderId="0" xfId="0" applyFont="1" applyFill="1" applyBorder="1" applyAlignment="1">
      <alignment horizontal="left" indent="1"/>
    </xf>
    <xf numFmtId="164" fontId="1" fillId="0" borderId="0" xfId="316" applyNumberFormat="1" applyFont="1" applyFill="1" applyBorder="1" applyAlignment="1">
      <alignment horizontal="center"/>
    </xf>
    <xf numFmtId="168" fontId="1" fillId="0" borderId="0" xfId="134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164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</cellXfs>
  <cellStyles count="3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2 2" xfId="38"/>
    <cellStyle name="Accent1 2 3" xfId="39"/>
    <cellStyle name="Accent1 2 4" xfId="40"/>
    <cellStyle name="Accent1 3" xfId="41"/>
    <cellStyle name="Accent1 4" xfId="42"/>
    <cellStyle name="Accent1 5" xfId="43"/>
    <cellStyle name="Accent1 6" xfId="44"/>
    <cellStyle name="Accent2" xfId="45"/>
    <cellStyle name="Accent2 - 20%" xfId="46"/>
    <cellStyle name="Accent2 - 40%" xfId="47"/>
    <cellStyle name="Accent2 - 60%" xfId="48"/>
    <cellStyle name="Accent2 2" xfId="49"/>
    <cellStyle name="Accent2 2 2" xfId="50"/>
    <cellStyle name="Accent2 2 3" xfId="51"/>
    <cellStyle name="Accent2 2 4" xfId="52"/>
    <cellStyle name="Accent2 3" xfId="53"/>
    <cellStyle name="Accent2 4" xfId="54"/>
    <cellStyle name="Accent2 5" xfId="55"/>
    <cellStyle name="Accent2 6" xfId="56"/>
    <cellStyle name="Accent3" xfId="57"/>
    <cellStyle name="Accent3 - 20%" xfId="58"/>
    <cellStyle name="Accent3 - 40%" xfId="59"/>
    <cellStyle name="Accent3 - 60%" xfId="60"/>
    <cellStyle name="Accent3 2" xfId="61"/>
    <cellStyle name="Accent3 2 2" xfId="62"/>
    <cellStyle name="Accent3 2 3" xfId="63"/>
    <cellStyle name="Accent3 2 4" xfId="64"/>
    <cellStyle name="Accent3 3" xfId="65"/>
    <cellStyle name="Accent3 4" xfId="66"/>
    <cellStyle name="Accent3 5" xfId="67"/>
    <cellStyle name="Accent3 6" xfId="68"/>
    <cellStyle name="Accent4" xfId="69"/>
    <cellStyle name="Accent4 - 20%" xfId="70"/>
    <cellStyle name="Accent4 - 40%" xfId="71"/>
    <cellStyle name="Accent4 - 60%" xfId="72"/>
    <cellStyle name="Accent4 2" xfId="73"/>
    <cellStyle name="Accent4 2 2" xfId="74"/>
    <cellStyle name="Accent4 2 3" xfId="75"/>
    <cellStyle name="Accent4 2 4" xfId="76"/>
    <cellStyle name="Accent4 3" xfId="77"/>
    <cellStyle name="Accent4 4" xfId="78"/>
    <cellStyle name="Accent4 5" xfId="79"/>
    <cellStyle name="Accent4 6" xfId="80"/>
    <cellStyle name="Accent5" xfId="81"/>
    <cellStyle name="Accent5 - 20%" xfId="82"/>
    <cellStyle name="Accent5 - 40%" xfId="83"/>
    <cellStyle name="Accent5 - 60%" xfId="84"/>
    <cellStyle name="Accent5 2" xfId="85"/>
    <cellStyle name="Accent5 2 2" xfId="86"/>
    <cellStyle name="Accent5 2 3" xfId="87"/>
    <cellStyle name="Accent5 2 4" xfId="88"/>
    <cellStyle name="Accent5 3" xfId="89"/>
    <cellStyle name="Accent5 4" xfId="90"/>
    <cellStyle name="Accent5 5" xfId="91"/>
    <cellStyle name="Accent5 6" xfId="92"/>
    <cellStyle name="Accent6" xfId="93"/>
    <cellStyle name="Accent6 - 20%" xfId="94"/>
    <cellStyle name="Accent6 - 40%" xfId="95"/>
    <cellStyle name="Accent6 - 60%" xfId="96"/>
    <cellStyle name="Accent6 2" xfId="97"/>
    <cellStyle name="Accent6 2 2" xfId="98"/>
    <cellStyle name="Accent6 2 3" xfId="99"/>
    <cellStyle name="Accent6 2 4" xfId="100"/>
    <cellStyle name="Accent6 3" xfId="101"/>
    <cellStyle name="Accent6 4" xfId="102"/>
    <cellStyle name="Accent6 5" xfId="103"/>
    <cellStyle name="Accent6 6" xfId="104"/>
    <cellStyle name="Bad" xfId="105"/>
    <cellStyle name="Bad 2" xfId="106"/>
    <cellStyle name="Bad 2 2" xfId="107"/>
    <cellStyle name="Bad 2 3" xfId="108"/>
    <cellStyle name="Bad 2 4" xfId="109"/>
    <cellStyle name="Bad 3" xfId="110"/>
    <cellStyle name="Bad 4" xfId="111"/>
    <cellStyle name="Bad 5" xfId="112"/>
    <cellStyle name="Bad 6" xfId="113"/>
    <cellStyle name="Calculation" xfId="114"/>
    <cellStyle name="Calculation 2" xfId="115"/>
    <cellStyle name="Calculation 2 2" xfId="116"/>
    <cellStyle name="Calculation 2 3" xfId="117"/>
    <cellStyle name="Calculation 2 4" xfId="118"/>
    <cellStyle name="Calculation 3" xfId="119"/>
    <cellStyle name="Calculation 4" xfId="120"/>
    <cellStyle name="Calculation 5" xfId="121"/>
    <cellStyle name="Calculation 6" xfId="122"/>
    <cellStyle name="Check Cell" xfId="123"/>
    <cellStyle name="Check Cell 2" xfId="124"/>
    <cellStyle name="Check Cell 2 2" xfId="125"/>
    <cellStyle name="Check Cell 2 3" xfId="126"/>
    <cellStyle name="Check Cell 2 4" xfId="127"/>
    <cellStyle name="Check Cell 3" xfId="128"/>
    <cellStyle name="Check Cell 4" xfId="129"/>
    <cellStyle name="Check Cell 5" xfId="130"/>
    <cellStyle name="Check Cell 6" xfId="131"/>
    <cellStyle name="Comma" xfId="132"/>
    <cellStyle name="Comma [0]" xfId="133"/>
    <cellStyle name="Currency" xfId="134"/>
    <cellStyle name="Currency [0]" xfId="135"/>
    <cellStyle name="Currency 2" xfId="136"/>
    <cellStyle name="Currency 2 2" xfId="137"/>
    <cellStyle name="Currency 3" xfId="138"/>
    <cellStyle name="Currency 3 2" xfId="139"/>
    <cellStyle name="Currency 4" xfId="140"/>
    <cellStyle name="Currency 5" xfId="141"/>
    <cellStyle name="Currency 5 2" xfId="142"/>
    <cellStyle name="Currency 6" xfId="143"/>
    <cellStyle name="Currency 6 2" xfId="144"/>
    <cellStyle name="Currency 6 3" xfId="145"/>
    <cellStyle name="Currency 7" xfId="146"/>
    <cellStyle name="Currency 8" xfId="147"/>
    <cellStyle name="Emphasis 1" xfId="148"/>
    <cellStyle name="Emphasis 2" xfId="149"/>
    <cellStyle name="Emphasis 3" xfId="150"/>
    <cellStyle name="Explanatory Text" xfId="151"/>
    <cellStyle name="Followed Hyperlink" xfId="152"/>
    <cellStyle name="Good" xfId="153"/>
    <cellStyle name="Good 2" xfId="154"/>
    <cellStyle name="Good 2 2" xfId="155"/>
    <cellStyle name="Good 2 3" xfId="156"/>
    <cellStyle name="Good 2 4" xfId="157"/>
    <cellStyle name="Good 3" xfId="158"/>
    <cellStyle name="Good 4" xfId="159"/>
    <cellStyle name="Good 5" xfId="160"/>
    <cellStyle name="Good 6" xfId="161"/>
    <cellStyle name="Heading 1" xfId="162"/>
    <cellStyle name="Heading 1 2" xfId="163"/>
    <cellStyle name="Heading 1 2 2" xfId="164"/>
    <cellStyle name="Heading 1 2 3" xfId="165"/>
    <cellStyle name="Heading 1 2 4" xfId="166"/>
    <cellStyle name="Heading 1 3" xfId="167"/>
    <cellStyle name="Heading 1 4" xfId="168"/>
    <cellStyle name="Heading 1 5" xfId="169"/>
    <cellStyle name="Heading 1 6" xfId="170"/>
    <cellStyle name="Heading 2" xfId="171"/>
    <cellStyle name="Heading 2 2" xfId="172"/>
    <cellStyle name="Heading 2 2 2" xfId="173"/>
    <cellStyle name="Heading 2 2 3" xfId="174"/>
    <cellStyle name="Heading 2 2 4" xfId="175"/>
    <cellStyle name="Heading 2 3" xfId="176"/>
    <cellStyle name="Heading 2 4" xfId="177"/>
    <cellStyle name="Heading 2 5" xfId="178"/>
    <cellStyle name="Heading 2 6" xfId="179"/>
    <cellStyle name="Heading 3" xfId="180"/>
    <cellStyle name="Heading 3 2" xfId="181"/>
    <cellStyle name="Heading 3 2 2" xfId="182"/>
    <cellStyle name="Heading 3 2 3" xfId="183"/>
    <cellStyle name="Heading 3 2 4" xfId="184"/>
    <cellStyle name="Heading 3 3" xfId="185"/>
    <cellStyle name="Heading 3 4" xfId="186"/>
    <cellStyle name="Heading 3 5" xfId="187"/>
    <cellStyle name="Heading 3 6" xfId="188"/>
    <cellStyle name="Heading 4" xfId="189"/>
    <cellStyle name="Heading 4 2" xfId="190"/>
    <cellStyle name="Heading 4 2 2" xfId="191"/>
    <cellStyle name="Heading 4 2 3" xfId="192"/>
    <cellStyle name="Heading 4 2 4" xfId="193"/>
    <cellStyle name="Heading 4 3" xfId="194"/>
    <cellStyle name="Heading 4 4" xfId="195"/>
    <cellStyle name="Heading 4 5" xfId="196"/>
    <cellStyle name="Heading 4 6" xfId="197"/>
    <cellStyle name="Hyperlink" xfId="198"/>
    <cellStyle name="Input" xfId="199"/>
    <cellStyle name="Input 2" xfId="200"/>
    <cellStyle name="Input 2 2" xfId="201"/>
    <cellStyle name="Input 2 3" xfId="202"/>
    <cellStyle name="Input 2 4" xfId="203"/>
    <cellStyle name="Input 3" xfId="204"/>
    <cellStyle name="Input 4" xfId="205"/>
    <cellStyle name="Input 5" xfId="206"/>
    <cellStyle name="Input 6" xfId="207"/>
    <cellStyle name="Linked Cell" xfId="208"/>
    <cellStyle name="Linked Cell 2" xfId="209"/>
    <cellStyle name="Linked Cell 2 2" xfId="210"/>
    <cellStyle name="Linked Cell 2 3" xfId="211"/>
    <cellStyle name="Linked Cell 2 4" xfId="212"/>
    <cellStyle name="Linked Cell 3" xfId="213"/>
    <cellStyle name="Linked Cell 4" xfId="214"/>
    <cellStyle name="Linked Cell 5" xfId="215"/>
    <cellStyle name="Linked Cell 6" xfId="216"/>
    <cellStyle name="Neutral" xfId="217"/>
    <cellStyle name="Neutral 2" xfId="218"/>
    <cellStyle name="Neutral 2 2" xfId="219"/>
    <cellStyle name="Neutral 2 3" xfId="220"/>
    <cellStyle name="Neutral 2 4" xfId="221"/>
    <cellStyle name="Neutral 3" xfId="222"/>
    <cellStyle name="Neutral 4" xfId="223"/>
    <cellStyle name="Neutral 5" xfId="224"/>
    <cellStyle name="Neutral 6" xfId="225"/>
    <cellStyle name="Normal 10" xfId="226"/>
    <cellStyle name="Normal 10 2" xfId="227"/>
    <cellStyle name="Normal 10 2 2" xfId="228"/>
    <cellStyle name="Normal 10 3" xfId="229"/>
    <cellStyle name="Normal 10 4" xfId="230"/>
    <cellStyle name="Normal 11" xfId="231"/>
    <cellStyle name="Normal 11 2" xfId="232"/>
    <cellStyle name="Normal 11 3" xfId="233"/>
    <cellStyle name="Normal 11 4" xfId="234"/>
    <cellStyle name="Normal 12" xfId="235"/>
    <cellStyle name="Normal 13" xfId="236"/>
    <cellStyle name="Normal 14" xfId="237"/>
    <cellStyle name="Normal 15" xfId="238"/>
    <cellStyle name="Normal 16" xfId="239"/>
    <cellStyle name="Normal 17" xfId="240"/>
    <cellStyle name="Normal 18" xfId="241"/>
    <cellStyle name="Normal 19" xfId="242"/>
    <cellStyle name="Normal 19 2" xfId="243"/>
    <cellStyle name="Normal 2" xfId="244"/>
    <cellStyle name="Normal 2 2" xfId="245"/>
    <cellStyle name="Normal 2 3" xfId="246"/>
    <cellStyle name="Normal 2 4" xfId="247"/>
    <cellStyle name="Normal 2 5" xfId="248"/>
    <cellStyle name="Normal 2 6" xfId="249"/>
    <cellStyle name="Normal 2 7" xfId="250"/>
    <cellStyle name="Normal 2 8" xfId="251"/>
    <cellStyle name="Normal 2 9" xfId="252"/>
    <cellStyle name="Normal 20" xfId="253"/>
    <cellStyle name="Normal 21" xfId="254"/>
    <cellStyle name="Normal 21 2" xfId="255"/>
    <cellStyle name="Normal 21 3" xfId="256"/>
    <cellStyle name="Normal 23" xfId="257"/>
    <cellStyle name="Normal 26" xfId="258"/>
    <cellStyle name="Normal 3" xfId="259"/>
    <cellStyle name="Normal 3 2" xfId="260"/>
    <cellStyle name="Normal 3 3" xfId="261"/>
    <cellStyle name="Normal 4" xfId="262"/>
    <cellStyle name="Normal 4 2" xfId="263"/>
    <cellStyle name="Normal 4 2 2" xfId="264"/>
    <cellStyle name="Normal 4 3" xfId="265"/>
    <cellStyle name="Normal 4 4" xfId="266"/>
    <cellStyle name="Normal 4 4 2" xfId="267"/>
    <cellStyle name="Normal 4 4 3" xfId="268"/>
    <cellStyle name="Normal 5" xfId="269"/>
    <cellStyle name="Normal 5 2" xfId="270"/>
    <cellStyle name="Normal 5 2 2" xfId="271"/>
    <cellStyle name="Normal 5 3" xfId="272"/>
    <cellStyle name="Normal 5 4" xfId="273"/>
    <cellStyle name="Normal 5 4 2" xfId="274"/>
    <cellStyle name="Normal 5 4 3" xfId="275"/>
    <cellStyle name="Normal 6" xfId="276"/>
    <cellStyle name="Normal 6 2" xfId="277"/>
    <cellStyle name="Normal 6 2 2" xfId="278"/>
    <cellStyle name="Normal 6 3" xfId="279"/>
    <cellStyle name="Normal 6 4" xfId="280"/>
    <cellStyle name="Normal 7" xfId="281"/>
    <cellStyle name="Normal 7 2" xfId="282"/>
    <cellStyle name="Normal 7 3" xfId="283"/>
    <cellStyle name="Normal 7 4" xfId="284"/>
    <cellStyle name="Normal 8" xfId="285"/>
    <cellStyle name="Normal 8 2" xfId="286"/>
    <cellStyle name="Normal 8 3" xfId="287"/>
    <cellStyle name="Normal 8 4" xfId="288"/>
    <cellStyle name="Normal 9" xfId="289"/>
    <cellStyle name="Normal 9 2" xfId="290"/>
    <cellStyle name="Normal 9 2 2" xfId="291"/>
    <cellStyle name="Normal 9 3" xfId="292"/>
    <cellStyle name="Normal 9 4" xfId="293"/>
    <cellStyle name="Note" xfId="294"/>
    <cellStyle name="Note 2" xfId="295"/>
    <cellStyle name="Note 2 2" xfId="296"/>
    <cellStyle name="Note 2 3" xfId="297"/>
    <cellStyle name="Note 2 4" xfId="298"/>
    <cellStyle name="Note 3" xfId="299"/>
    <cellStyle name="Note 3 2" xfId="300"/>
    <cellStyle name="Note 4" xfId="301"/>
    <cellStyle name="Note 4 2" xfId="302"/>
    <cellStyle name="Note 5" xfId="303"/>
    <cellStyle name="Note 5 2" xfId="304"/>
    <cellStyle name="Note 6" xfId="305"/>
    <cellStyle name="Note 7" xfId="306"/>
    <cellStyle name="Output" xfId="307"/>
    <cellStyle name="Output 2" xfId="308"/>
    <cellStyle name="Output 2 2" xfId="309"/>
    <cellStyle name="Output 2 3" xfId="310"/>
    <cellStyle name="Output 2 4" xfId="311"/>
    <cellStyle name="Output 3" xfId="312"/>
    <cellStyle name="Output 4" xfId="313"/>
    <cellStyle name="Output 5" xfId="314"/>
    <cellStyle name="Output 6" xfId="315"/>
    <cellStyle name="Percent" xfId="316"/>
    <cellStyle name="Percent 2" xfId="317"/>
    <cellStyle name="Percent 2 2" xfId="318"/>
    <cellStyle name="Percent 2 3" xfId="319"/>
    <cellStyle name="Percent 3" xfId="320"/>
    <cellStyle name="Percent 3 2" xfId="321"/>
    <cellStyle name="Percent 4" xfId="322"/>
    <cellStyle name="Percent 5" xfId="323"/>
    <cellStyle name="Percent 5 2" xfId="324"/>
    <cellStyle name="Percent 6" xfId="325"/>
    <cellStyle name="Percent 6 2" xfId="326"/>
    <cellStyle name="Percent 6 3" xfId="327"/>
    <cellStyle name="Percent 7" xfId="328"/>
    <cellStyle name="Percent 8" xfId="329"/>
    <cellStyle name="Sheet Title" xfId="330"/>
    <cellStyle name="style1412120680060" xfId="331"/>
    <cellStyle name="style1412301755558" xfId="332"/>
    <cellStyle name="style1412301755757" xfId="333"/>
    <cellStyle name="style1506804134735" xfId="334"/>
    <cellStyle name="style1506804135891" xfId="335"/>
    <cellStyle name="style1538356169524" xfId="336"/>
    <cellStyle name="style1538356169791" xfId="337"/>
    <cellStyle name="style1538356169867" xfId="338"/>
    <cellStyle name="style1538356170810" xfId="339"/>
    <cellStyle name="style1538356170860" xfId="340"/>
    <cellStyle name="Title" xfId="341"/>
    <cellStyle name="Total" xfId="342"/>
    <cellStyle name="Total 2" xfId="343"/>
    <cellStyle name="Total 2 2" xfId="344"/>
    <cellStyle name="Total 2 3" xfId="345"/>
    <cellStyle name="Total 2 4" xfId="346"/>
    <cellStyle name="Total 3" xfId="347"/>
    <cellStyle name="Total 4" xfId="348"/>
    <cellStyle name="Total 5" xfId="349"/>
    <cellStyle name="Total 6" xfId="350"/>
    <cellStyle name="Warning Text" xfId="351"/>
    <cellStyle name="Warning Text 2" xfId="352"/>
    <cellStyle name="Warning Text 2 2" xfId="353"/>
    <cellStyle name="Warning Text 2 3" xfId="354"/>
    <cellStyle name="Warning Text 2 4" xfId="355"/>
    <cellStyle name="Warning Text 3" xfId="356"/>
    <cellStyle name="Warning Text 4" xfId="357"/>
    <cellStyle name="Warning Text 5" xfId="358"/>
    <cellStyle name="Warning Text 6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Functions - Intern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'Top Five Functions'!$A$13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Functions'!$B$13</c:f>
              <c:numCache/>
            </c:numRef>
          </c:val>
        </c:ser>
        <c:ser>
          <c:idx val="2"/>
          <c:order val="1"/>
          <c:tx>
            <c:strRef>
              <c:f>'Top Five Functions'!$A$12</c:f>
              <c:strCache>
                <c:ptCount val="1"/>
                <c:pt idx="0">
                  <c:v>Private Equity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Functions'!$B$12</c:f>
              <c:numCache/>
            </c:numRef>
          </c:val>
        </c:ser>
        <c:ser>
          <c:idx val="1"/>
          <c:order val="2"/>
          <c:tx>
            <c:strRef>
              <c:f>'Top Five Functions'!$A$11</c:f>
              <c:strCache>
                <c:ptCount val="1"/>
                <c:pt idx="0">
                  <c:v>Product Management (Tech)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Functions'!$B$11</c:f>
              <c:numCache/>
            </c:numRef>
          </c:val>
        </c:ser>
        <c:ser>
          <c:idx val="6"/>
          <c:order val="3"/>
          <c:tx>
            <c:strRef>
              <c:f>'Top Five Functions'!$A$10</c:f>
              <c:strCache>
                <c:ptCount val="1"/>
                <c:pt idx="0">
                  <c:v>Corporate Strategy/Strategic Planning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Functions'!$B$10</c:f>
              <c:numCache/>
            </c:numRef>
          </c:val>
        </c:ser>
        <c:ser>
          <c:idx val="0"/>
          <c:order val="4"/>
          <c:tx>
            <c:strRef>
              <c:f>'Top Five Functions'!$A$9</c:f>
              <c:strCache>
                <c:ptCount val="1"/>
                <c:pt idx="0">
                  <c:v>Investment Banking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Functions'!$B$9</c:f>
              <c:numCache/>
            </c:numRef>
          </c:val>
        </c:ser>
        <c:ser>
          <c:idx val="5"/>
          <c:order val="5"/>
          <c:tx>
            <c:strRef>
              <c:f>'Top Five Functions'!$A$8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Functions'!$B$8</c:f>
              <c:numCache/>
            </c:numRef>
          </c:val>
        </c:ser>
        <c:overlap val="100"/>
        <c:gapWidth val="35"/>
        <c:axId val="16085559"/>
        <c:axId val="10552304"/>
      </c:barChart>
      <c:catAx>
        <c:axId val="16085559"/>
        <c:scaling>
          <c:orientation val="minMax"/>
        </c:scaling>
        <c:axPos val="b"/>
        <c:delete val="1"/>
        <c:majorTickMark val="out"/>
        <c:minorTickMark val="none"/>
        <c:tickLblPos val="nextTo"/>
        <c:crossAx val="10552304"/>
        <c:crosses val="autoZero"/>
        <c:auto val="1"/>
        <c:lblOffset val="100"/>
        <c:tickLblSkip val="1"/>
        <c:noMultiLvlLbl val="0"/>
      </c:catAx>
      <c:valAx>
        <c:axId val="10552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85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Industries - Intern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'Top Five Industries'!$A$13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Industries'!$B$13</c:f>
              <c:numCache/>
            </c:numRef>
          </c:val>
        </c:ser>
        <c:ser>
          <c:idx val="2"/>
          <c:order val="1"/>
          <c:tx>
            <c:strRef>
              <c:f>'Top Five Industries'!$A$12</c:f>
              <c:strCache>
                <c:ptCount val="1"/>
                <c:pt idx="0">
                  <c:v>Investment Management/Research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Industries'!$B$12</c:f>
              <c:numCache/>
            </c:numRef>
          </c:val>
        </c:ser>
        <c:ser>
          <c:idx val="1"/>
          <c:order val="2"/>
          <c:tx>
            <c:strRef>
              <c:f>'Top Five Industries'!$A$11</c:f>
              <c:strCache>
                <c:ptCount val="1"/>
                <c:pt idx="0">
                  <c:v>Diversified Financial Services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Industries'!$B$11</c:f>
              <c:numCache/>
            </c:numRef>
          </c:val>
        </c:ser>
        <c:ser>
          <c:idx val="6"/>
          <c:order val="3"/>
          <c:tx>
            <c:strRef>
              <c:f>'Top Five Industries'!$A$10</c:f>
              <c:strCache>
                <c:ptCount val="1"/>
                <c:pt idx="0">
                  <c:v>Investment Banking/Brokerage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Industries'!$B$10</c:f>
              <c:numCache/>
            </c:numRef>
          </c:val>
        </c:ser>
        <c:ser>
          <c:idx val="0"/>
          <c:order val="4"/>
          <c:tx>
            <c:strRef>
              <c:f>'Top Five Industries'!$A$9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Industries'!$B$9</c:f>
              <c:numCache/>
            </c:numRef>
          </c:val>
        </c:ser>
        <c:ser>
          <c:idx val="5"/>
          <c:order val="5"/>
          <c:tx>
            <c:strRef>
              <c:f>'Top Five Industries'!$A$8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Industries'!$B$8</c:f>
              <c:numCache/>
            </c:numRef>
          </c:val>
        </c:ser>
        <c:overlap val="100"/>
        <c:gapWidth val="35"/>
        <c:axId val="27861873"/>
        <c:axId val="49430266"/>
      </c:barChart>
      <c:catAx>
        <c:axId val="27861873"/>
        <c:scaling>
          <c:orientation val="minMax"/>
        </c:scaling>
        <c:axPos val="b"/>
        <c:delete val="1"/>
        <c:majorTickMark val="out"/>
        <c:minorTickMark val="none"/>
        <c:tickLblPos val="nextTo"/>
        <c:crossAx val="49430266"/>
        <c:crosses val="autoZero"/>
        <c:auto val="1"/>
        <c:lblOffset val="100"/>
        <c:tickLblSkip val="1"/>
        <c:noMultiLvlLbl val="0"/>
      </c:catAx>
      <c:valAx>
        <c:axId val="49430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61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76200</xdr:rowOff>
    </xdr:from>
    <xdr:to>
      <xdr:col>6</xdr:col>
      <xdr:colOff>85725</xdr:colOff>
      <xdr:row>48</xdr:row>
      <xdr:rowOff>38100</xdr:rowOff>
    </xdr:to>
    <xdr:graphicFrame>
      <xdr:nvGraphicFramePr>
        <xdr:cNvPr id="1" name="Chart 3"/>
        <xdr:cNvGraphicFramePr/>
      </xdr:nvGraphicFramePr>
      <xdr:xfrm>
        <a:off x="0" y="2552700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76200</xdr:rowOff>
    </xdr:from>
    <xdr:to>
      <xdr:col>6</xdr:col>
      <xdr:colOff>85725</xdr:colOff>
      <xdr:row>48</xdr:row>
      <xdr:rowOff>38100</xdr:rowOff>
    </xdr:to>
    <xdr:graphicFrame>
      <xdr:nvGraphicFramePr>
        <xdr:cNvPr id="1" name="Chart 3"/>
        <xdr:cNvGraphicFramePr/>
      </xdr:nvGraphicFramePr>
      <xdr:xfrm>
        <a:off x="0" y="2552700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0.7109375" style="69" customWidth="1"/>
    <col min="2" max="2" width="13.7109375" style="71" bestFit="1" customWidth="1"/>
    <col min="3" max="3" width="16.57421875" style="70" bestFit="1" customWidth="1"/>
    <col min="4" max="4" width="9.140625" style="69" customWidth="1"/>
    <col min="5" max="5" width="27.140625" style="69" bestFit="1" customWidth="1"/>
    <col min="6" max="16384" width="9.140625" style="69" customWidth="1"/>
  </cols>
  <sheetData>
    <row r="1" ht="12.75">
      <c r="A1" s="94" t="s">
        <v>30</v>
      </c>
    </row>
    <row r="2" ht="12.75">
      <c r="A2" s="94" t="s">
        <v>95</v>
      </c>
    </row>
    <row r="3" ht="12.75">
      <c r="A3" s="94" t="s">
        <v>45</v>
      </c>
    </row>
    <row r="4" ht="12.75">
      <c r="A4" s="94" t="s">
        <v>97</v>
      </c>
    </row>
    <row r="5" ht="12.75">
      <c r="A5" s="93">
        <v>43357</v>
      </c>
    </row>
    <row r="6" ht="12.75">
      <c r="A6" s="92"/>
    </row>
    <row r="7" spans="1:3" ht="14.25">
      <c r="A7" s="92" t="s">
        <v>66</v>
      </c>
      <c r="C7" s="69"/>
    </row>
    <row r="8" spans="1:3" ht="12.75">
      <c r="A8" s="91" t="s">
        <v>65</v>
      </c>
      <c r="B8" s="90" t="s">
        <v>0</v>
      </c>
      <c r="C8" s="89" t="s">
        <v>1</v>
      </c>
    </row>
    <row r="9" spans="1:3" ht="13.5" thickBot="1">
      <c r="A9" s="88"/>
      <c r="B9" s="87" t="s">
        <v>64</v>
      </c>
      <c r="C9" s="86" t="s">
        <v>63</v>
      </c>
    </row>
    <row r="10" spans="1:5" ht="12.75">
      <c r="A10" s="69" t="s">
        <v>62</v>
      </c>
      <c r="B10" s="120">
        <f>C10/604</f>
        <v>0.9122516556291391</v>
      </c>
      <c r="C10" s="70">
        <v>551</v>
      </c>
      <c r="D10" s="80"/>
      <c r="E10" s="85"/>
    </row>
    <row r="12" spans="1:5" ht="12.75">
      <c r="A12" s="69" t="s">
        <v>61</v>
      </c>
      <c r="B12" s="74">
        <f>SUM(B13:B16)</f>
        <v>0.08774834437086093</v>
      </c>
      <c r="C12" s="70">
        <f>SUM(C13:C16)</f>
        <v>53</v>
      </c>
      <c r="E12" s="80"/>
    </row>
    <row r="13" spans="1:3" ht="12.75">
      <c r="A13" s="84" t="s">
        <v>59</v>
      </c>
      <c r="B13" s="120">
        <f>C13/604</f>
        <v>0.03642384105960265</v>
      </c>
      <c r="C13" s="70">
        <v>22</v>
      </c>
    </row>
    <row r="14" spans="1:3" ht="12.75">
      <c r="A14" s="84" t="s">
        <v>60</v>
      </c>
      <c r="B14" s="120">
        <f>C14/604</f>
        <v>0.026490066225165563</v>
      </c>
      <c r="C14" s="70">
        <v>16</v>
      </c>
    </row>
    <row r="15" spans="1:3" ht="12.75">
      <c r="A15" s="83" t="s">
        <v>57</v>
      </c>
      <c r="B15" s="120">
        <f>C15/604</f>
        <v>0.014900662251655629</v>
      </c>
      <c r="C15" s="70">
        <v>9</v>
      </c>
    </row>
    <row r="16" spans="1:3" ht="12.75">
      <c r="A16" s="83" t="s">
        <v>58</v>
      </c>
      <c r="B16" s="120">
        <f>C16/604</f>
        <v>0.009933774834437087</v>
      </c>
      <c r="C16" s="70">
        <v>6</v>
      </c>
    </row>
    <row r="17" spans="1:2" ht="12.75">
      <c r="A17" s="83"/>
      <c r="B17" s="120"/>
    </row>
    <row r="18" spans="1:3" ht="12.75">
      <c r="A18" s="69" t="s">
        <v>56</v>
      </c>
      <c r="B18" s="120">
        <f>C18/604</f>
        <v>0</v>
      </c>
      <c r="C18" s="70">
        <v>0</v>
      </c>
    </row>
    <row r="19" ht="12.75">
      <c r="B19" s="120"/>
    </row>
    <row r="20" spans="1:3" ht="12.75">
      <c r="A20" s="69" t="s">
        <v>55</v>
      </c>
      <c r="B20" s="74">
        <f>B10+B12+B18</f>
        <v>1</v>
      </c>
      <c r="C20" s="121">
        <f>C10+C12+C18</f>
        <v>604</v>
      </c>
    </row>
    <row r="22" spans="1:5" ht="14.25">
      <c r="A22" s="79" t="s">
        <v>54</v>
      </c>
      <c r="B22" s="82"/>
      <c r="C22" s="81"/>
      <c r="E22" s="80"/>
    </row>
    <row r="23" spans="1:3" ht="12.75">
      <c r="A23" s="69" t="s">
        <v>52</v>
      </c>
      <c r="B23" s="74">
        <v>1</v>
      </c>
      <c r="C23" s="74"/>
    </row>
    <row r="24" spans="1:7" ht="12.75">
      <c r="A24" s="69" t="s">
        <v>74</v>
      </c>
      <c r="B24" s="74">
        <v>0.995</v>
      </c>
      <c r="C24" s="74"/>
      <c r="G24" s="80"/>
    </row>
    <row r="25" spans="1:3" ht="12.75">
      <c r="A25" s="69" t="s">
        <v>7</v>
      </c>
      <c r="B25" s="74">
        <v>0.998</v>
      </c>
      <c r="C25" s="74"/>
    </row>
    <row r="26" spans="2:3" ht="12.75">
      <c r="B26" s="122"/>
      <c r="C26" s="78"/>
    </row>
    <row r="27" spans="2:3" ht="12.75">
      <c r="B27" s="122"/>
      <c r="C27" s="78"/>
    </row>
    <row r="28" spans="1:3" ht="14.25">
      <c r="A28" s="79" t="s">
        <v>53</v>
      </c>
      <c r="B28" s="123"/>
      <c r="C28" s="81"/>
    </row>
    <row r="29" spans="1:3" ht="12.75">
      <c r="A29" s="69" t="s">
        <v>52</v>
      </c>
      <c r="B29" s="74">
        <v>1</v>
      </c>
      <c r="C29" s="74"/>
    </row>
    <row r="30" spans="1:3" ht="12.75">
      <c r="A30" s="69" t="s">
        <v>74</v>
      </c>
      <c r="B30" s="74">
        <v>0.995</v>
      </c>
      <c r="C30" s="74"/>
    </row>
    <row r="31" spans="1:3" ht="12.75">
      <c r="A31" s="69" t="s">
        <v>7</v>
      </c>
      <c r="B31" s="74">
        <v>0.998</v>
      </c>
      <c r="C31" s="74"/>
    </row>
    <row r="33" ht="12.75">
      <c r="D33" s="80"/>
    </row>
    <row r="34" spans="1:5" s="79" customFormat="1" ht="14.25">
      <c r="A34" s="79" t="s">
        <v>51</v>
      </c>
      <c r="B34" s="74"/>
      <c r="C34" s="70"/>
      <c r="E34" s="75"/>
    </row>
    <row r="35" spans="1:5" ht="12.75">
      <c r="A35" s="69" t="s">
        <v>50</v>
      </c>
      <c r="B35" s="158">
        <v>28</v>
      </c>
      <c r="E35" s="75"/>
    </row>
    <row r="36" spans="1:5" ht="12.75">
      <c r="A36" s="69" t="s">
        <v>49</v>
      </c>
      <c r="B36" s="158">
        <v>5</v>
      </c>
      <c r="E36" s="75"/>
    </row>
    <row r="37" spans="1:5" ht="12.75">
      <c r="A37" s="69" t="s">
        <v>48</v>
      </c>
      <c r="B37" s="159">
        <v>0.4</v>
      </c>
      <c r="E37" s="75"/>
    </row>
    <row r="38" spans="1:5" ht="12.75">
      <c r="A38" s="69" t="s">
        <v>14</v>
      </c>
      <c r="B38" s="159">
        <v>0.36</v>
      </c>
      <c r="E38" s="75"/>
    </row>
    <row r="39" spans="1:6" ht="12.75">
      <c r="A39" s="160" t="s">
        <v>47</v>
      </c>
      <c r="B39" s="161">
        <v>0.13</v>
      </c>
      <c r="C39" s="77"/>
      <c r="F39" s="80"/>
    </row>
    <row r="40" spans="1:2" ht="14.25">
      <c r="A40" s="76" t="s">
        <v>96</v>
      </c>
      <c r="B40" s="74"/>
    </row>
    <row r="41" spans="1:2" ht="14.25">
      <c r="A41" s="76" t="s">
        <v>46</v>
      </c>
      <c r="B41" s="74"/>
    </row>
    <row r="42" spans="1:2" ht="12.75">
      <c r="A42" s="75" t="s">
        <v>83</v>
      </c>
      <c r="B42" s="74"/>
    </row>
    <row r="43" ht="12.75">
      <c r="E43" s="73"/>
    </row>
    <row r="44" spans="1:4" ht="12.75">
      <c r="A44" s="71"/>
      <c r="B44" s="70"/>
      <c r="C44" s="69"/>
      <c r="D44" s="69" t="s">
        <v>45</v>
      </c>
    </row>
    <row r="45" ht="12.75">
      <c r="A45" s="72"/>
    </row>
    <row r="46" ht="12.75">
      <c r="A46" s="72"/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5.7109375" style="5" customWidth="1"/>
    <col min="2" max="2" width="8.00390625" style="65" bestFit="1" customWidth="1"/>
    <col min="3" max="3" width="9.421875" style="68" bestFit="1" customWidth="1"/>
    <col min="4" max="4" width="15.57421875" style="30" bestFit="1" customWidth="1"/>
    <col min="5" max="6" width="10.7109375" style="30" customWidth="1"/>
    <col min="7" max="16384" width="9.140625" style="5" customWidth="1"/>
  </cols>
  <sheetData>
    <row r="1" spans="1:6" ht="12.75">
      <c r="A1" s="6" t="s">
        <v>30</v>
      </c>
      <c r="B1" s="61"/>
      <c r="C1" s="67"/>
      <c r="D1" s="28"/>
      <c r="E1" s="27"/>
      <c r="F1" s="27"/>
    </row>
    <row r="2" spans="1:6" ht="12.75">
      <c r="A2" s="6" t="s">
        <v>95</v>
      </c>
      <c r="B2" s="61"/>
      <c r="C2" s="67"/>
      <c r="D2" s="28"/>
      <c r="E2" s="28"/>
      <c r="F2" s="27"/>
    </row>
    <row r="3" spans="2:6" ht="12.75">
      <c r="B3" s="61"/>
      <c r="C3" s="67"/>
      <c r="D3" s="29"/>
      <c r="E3" s="28"/>
      <c r="F3" s="27"/>
    </row>
    <row r="4" spans="1:6" ht="12.75">
      <c r="A4" s="6" t="s">
        <v>18</v>
      </c>
      <c r="B4" s="61"/>
      <c r="C4" s="67"/>
      <c r="D4" s="28"/>
      <c r="E4" s="28"/>
      <c r="F4" s="27"/>
    </row>
    <row r="5" spans="1:6" ht="12.75">
      <c r="A5" s="31">
        <v>43357</v>
      </c>
      <c r="B5" s="61"/>
      <c r="C5" s="67"/>
      <c r="D5" s="28"/>
      <c r="E5" s="28"/>
      <c r="F5" s="28"/>
    </row>
    <row r="6" spans="1:6" ht="12.75">
      <c r="A6" s="11" t="s">
        <v>8</v>
      </c>
      <c r="B6" s="63" t="s">
        <v>0</v>
      </c>
      <c r="C6" s="16" t="s">
        <v>1</v>
      </c>
      <c r="D6" s="44" t="s">
        <v>5</v>
      </c>
      <c r="E6" s="44" t="s">
        <v>6</v>
      </c>
      <c r="F6" s="44" t="s">
        <v>2</v>
      </c>
    </row>
    <row r="7" spans="1:6" ht="14.25">
      <c r="A7" s="4"/>
      <c r="B7" s="47" t="s">
        <v>10</v>
      </c>
      <c r="C7" s="18" t="s">
        <v>12</v>
      </c>
      <c r="D7" s="45" t="s">
        <v>3</v>
      </c>
      <c r="E7" s="45" t="s">
        <v>3</v>
      </c>
      <c r="F7" s="45" t="s">
        <v>3</v>
      </c>
    </row>
    <row r="8" spans="1:6" ht="15" thickBot="1">
      <c r="A8" s="8"/>
      <c r="B8" s="64"/>
      <c r="C8" s="20"/>
      <c r="D8" s="46" t="s">
        <v>13</v>
      </c>
      <c r="E8" s="46" t="s">
        <v>13</v>
      </c>
      <c r="F8" s="46" t="s">
        <v>13</v>
      </c>
    </row>
    <row r="9" spans="1:6" s="32" customFormat="1" ht="14.25">
      <c r="A9" s="58" t="s">
        <v>109</v>
      </c>
      <c r="B9" s="126">
        <v>0.008896797153024912</v>
      </c>
      <c r="C9" s="124">
        <v>5</v>
      </c>
      <c r="D9" s="29" t="s">
        <v>29</v>
      </c>
      <c r="E9" s="29"/>
      <c r="F9" s="29"/>
    </row>
    <row r="10" spans="1:6" s="32" customFormat="1" ht="12.75">
      <c r="A10" s="58" t="s">
        <v>110</v>
      </c>
      <c r="B10" s="126">
        <v>0.023131672597864767</v>
      </c>
      <c r="C10" s="124">
        <v>13</v>
      </c>
      <c r="D10" s="29">
        <v>2400</v>
      </c>
      <c r="E10" s="29">
        <v>10000</v>
      </c>
      <c r="F10" s="29">
        <v>6400</v>
      </c>
    </row>
    <row r="11" spans="1:6" s="32" customFormat="1" ht="14.25">
      <c r="A11" s="58" t="s">
        <v>119</v>
      </c>
      <c r="B11" s="126">
        <v>0.2402135231316726</v>
      </c>
      <c r="C11" s="124">
        <v>135</v>
      </c>
      <c r="D11" s="29">
        <v>2400</v>
      </c>
      <c r="E11" s="29">
        <v>14500</v>
      </c>
      <c r="F11" s="29">
        <v>12250</v>
      </c>
    </row>
    <row r="12" spans="1:6" s="32" customFormat="1" ht="14.25">
      <c r="A12" s="58" t="s">
        <v>111</v>
      </c>
      <c r="B12" s="126">
        <v>0.0035587188612099642</v>
      </c>
      <c r="C12" s="124">
        <v>2</v>
      </c>
      <c r="D12" s="29" t="s">
        <v>29</v>
      </c>
      <c r="E12" s="29"/>
      <c r="F12" s="29"/>
    </row>
    <row r="13" spans="1:6" s="32" customFormat="1" ht="12.75">
      <c r="A13" s="58" t="s">
        <v>78</v>
      </c>
      <c r="B13" s="126">
        <v>0.0907473309608541</v>
      </c>
      <c r="C13" s="124">
        <v>51</v>
      </c>
      <c r="D13" s="29">
        <v>1925</v>
      </c>
      <c r="E13" s="29">
        <v>12000</v>
      </c>
      <c r="F13" s="29">
        <v>7500</v>
      </c>
    </row>
    <row r="14" spans="1:6" s="6" customFormat="1" ht="12.75">
      <c r="A14" s="9" t="s">
        <v>132</v>
      </c>
      <c r="B14" s="164">
        <v>0.3896797153024912</v>
      </c>
      <c r="C14" s="18">
        <v>219</v>
      </c>
      <c r="D14" s="165">
        <v>750</v>
      </c>
      <c r="E14" s="165">
        <v>20000</v>
      </c>
      <c r="F14" s="165">
        <v>10000</v>
      </c>
    </row>
    <row r="15" spans="1:6" s="32" customFormat="1" ht="12.75">
      <c r="A15" s="163" t="s">
        <v>128</v>
      </c>
      <c r="B15" s="126">
        <v>0.04804270462633451</v>
      </c>
      <c r="C15" s="124">
        <v>27</v>
      </c>
      <c r="D15" s="29">
        <v>3728.3</v>
      </c>
      <c r="E15" s="29">
        <v>10000</v>
      </c>
      <c r="F15" s="29">
        <v>8000</v>
      </c>
    </row>
    <row r="16" spans="1:6" s="32" customFormat="1" ht="12.75">
      <c r="A16" s="163" t="s">
        <v>39</v>
      </c>
      <c r="B16" s="126">
        <v>0.1423487544483986</v>
      </c>
      <c r="C16" s="124">
        <v>80</v>
      </c>
      <c r="D16" s="29">
        <v>7257</v>
      </c>
      <c r="E16" s="29">
        <v>12666</v>
      </c>
      <c r="F16" s="29">
        <v>10416.67</v>
      </c>
    </row>
    <row r="17" spans="1:6" s="32" customFormat="1" ht="12.75">
      <c r="A17" s="163" t="s">
        <v>40</v>
      </c>
      <c r="B17" s="126">
        <v>0.06227758007117438</v>
      </c>
      <c r="C17" s="124">
        <v>35</v>
      </c>
      <c r="D17" s="29">
        <v>3840</v>
      </c>
      <c r="E17" s="29">
        <v>15000</v>
      </c>
      <c r="F17" s="29">
        <v>10400</v>
      </c>
    </row>
    <row r="18" spans="1:6" s="32" customFormat="1" ht="14.25">
      <c r="A18" s="163" t="s">
        <v>129</v>
      </c>
      <c r="B18" s="126">
        <v>0.008896797153024912</v>
      </c>
      <c r="C18" s="124">
        <v>5</v>
      </c>
      <c r="D18" s="29" t="s">
        <v>29</v>
      </c>
      <c r="E18" s="29"/>
      <c r="F18" s="29"/>
    </row>
    <row r="19" spans="1:6" s="32" customFormat="1" ht="12.75">
      <c r="A19" s="163" t="s">
        <v>41</v>
      </c>
      <c r="B19" s="126">
        <v>0.07651245551601424</v>
      </c>
      <c r="C19" s="124">
        <v>43</v>
      </c>
      <c r="D19" s="29">
        <v>800</v>
      </c>
      <c r="E19" s="29">
        <v>20000</v>
      </c>
      <c r="F19" s="29">
        <v>7450</v>
      </c>
    </row>
    <row r="20" spans="1:6" s="32" customFormat="1" ht="12.75">
      <c r="A20" s="163" t="s">
        <v>130</v>
      </c>
      <c r="B20" s="126">
        <v>0.010676156583629894</v>
      </c>
      <c r="C20" s="124">
        <v>6</v>
      </c>
      <c r="D20" s="29">
        <v>1000</v>
      </c>
      <c r="E20" s="29">
        <v>15000</v>
      </c>
      <c r="F20" s="29">
        <v>4000</v>
      </c>
    </row>
    <row r="21" spans="1:6" s="32" customFormat="1" ht="12.75">
      <c r="A21" s="163" t="s">
        <v>131</v>
      </c>
      <c r="B21" s="126">
        <v>0.037366548042704624</v>
      </c>
      <c r="C21" s="124">
        <v>21</v>
      </c>
      <c r="D21" s="29">
        <v>750</v>
      </c>
      <c r="E21" s="29">
        <v>20000</v>
      </c>
      <c r="F21" s="29">
        <v>4000</v>
      </c>
    </row>
    <row r="22" spans="1:6" s="32" customFormat="1" ht="14.25">
      <c r="A22" s="163" t="s">
        <v>112</v>
      </c>
      <c r="B22" s="126">
        <v>0.0035587188612099642</v>
      </c>
      <c r="C22" s="124">
        <v>2</v>
      </c>
      <c r="D22" s="29" t="s">
        <v>29</v>
      </c>
      <c r="E22" s="29"/>
      <c r="F22" s="29"/>
    </row>
    <row r="23" spans="1:6" s="32" customFormat="1" ht="12.75">
      <c r="A23" s="58" t="s">
        <v>113</v>
      </c>
      <c r="B23" s="126">
        <v>0.05871886120996441</v>
      </c>
      <c r="C23" s="124">
        <v>33</v>
      </c>
      <c r="D23" s="29">
        <v>2400</v>
      </c>
      <c r="E23" s="29">
        <v>10416.67</v>
      </c>
      <c r="F23" s="29">
        <v>8000</v>
      </c>
    </row>
    <row r="24" spans="1:6" s="6" customFormat="1" ht="12.75">
      <c r="A24" s="9" t="s">
        <v>133</v>
      </c>
      <c r="B24" s="164">
        <v>0.07295373665480427</v>
      </c>
      <c r="C24" s="18">
        <v>41</v>
      </c>
      <c r="D24" s="165">
        <v>1925</v>
      </c>
      <c r="E24" s="165">
        <v>14000</v>
      </c>
      <c r="F24" s="165">
        <v>7680</v>
      </c>
    </row>
    <row r="25" spans="1:6" s="32" customFormat="1" ht="12.75">
      <c r="A25" s="163" t="s">
        <v>114</v>
      </c>
      <c r="B25" s="126">
        <v>0.05338078291814947</v>
      </c>
      <c r="C25" s="124">
        <v>30</v>
      </c>
      <c r="D25" s="29">
        <v>1925</v>
      </c>
      <c r="E25" s="29">
        <v>10500</v>
      </c>
      <c r="F25" s="29">
        <v>7740</v>
      </c>
    </row>
    <row r="26" spans="1:6" s="32" customFormat="1" ht="12.75">
      <c r="A26" s="163" t="s">
        <v>116</v>
      </c>
      <c r="B26" s="126">
        <v>0.010676156583629894</v>
      </c>
      <c r="C26" s="124">
        <v>6</v>
      </c>
      <c r="D26" s="29">
        <v>2600</v>
      </c>
      <c r="E26" s="29">
        <v>8000</v>
      </c>
      <c r="F26" s="29">
        <v>7600</v>
      </c>
    </row>
    <row r="27" spans="1:6" s="32" customFormat="1" ht="14.25">
      <c r="A27" s="163" t="s">
        <v>115</v>
      </c>
      <c r="B27" s="126">
        <v>0.008896797153024912</v>
      </c>
      <c r="C27" s="124">
        <v>5</v>
      </c>
      <c r="D27" s="29" t="s">
        <v>29</v>
      </c>
      <c r="E27" s="29"/>
      <c r="F27" s="29"/>
    </row>
    <row r="28" spans="1:6" s="32" customFormat="1" ht="12.75">
      <c r="A28" s="58" t="s">
        <v>117</v>
      </c>
      <c r="B28" s="126">
        <v>0.02491103202846975</v>
      </c>
      <c r="C28" s="124">
        <v>14</v>
      </c>
      <c r="D28" s="29">
        <v>5600</v>
      </c>
      <c r="E28" s="29">
        <v>9500</v>
      </c>
      <c r="F28" s="29">
        <v>8500</v>
      </c>
    </row>
    <row r="29" spans="1:6" s="32" customFormat="1" ht="12.75">
      <c r="A29" s="58" t="s">
        <v>88</v>
      </c>
      <c r="B29" s="126">
        <v>0.08718861209964412</v>
      </c>
      <c r="C29" s="124">
        <v>49</v>
      </c>
      <c r="D29" s="29">
        <v>400</v>
      </c>
      <c r="E29" s="29">
        <v>16800</v>
      </c>
      <c r="F29" s="29">
        <v>8000</v>
      </c>
    </row>
    <row r="30" spans="1:6" ht="13.5" thickBot="1">
      <c r="A30" s="1" t="s">
        <v>146</v>
      </c>
      <c r="B30" s="127">
        <v>1</v>
      </c>
      <c r="C30" s="125">
        <v>562</v>
      </c>
      <c r="D30" s="12">
        <v>400</v>
      </c>
      <c r="E30" s="12">
        <v>20000</v>
      </c>
      <c r="F30" s="12">
        <v>8800</v>
      </c>
    </row>
    <row r="31" spans="1:6" ht="14.25">
      <c r="A31" s="140" t="s">
        <v>108</v>
      </c>
      <c r="B31" s="66"/>
      <c r="C31" s="135"/>
      <c r="D31" s="136"/>
      <c r="E31" s="142"/>
      <c r="F31" s="142"/>
    </row>
    <row r="32" spans="1:6" ht="14.25">
      <c r="A32" s="133" t="s">
        <v>163</v>
      </c>
      <c r="B32" s="134"/>
      <c r="C32" s="131"/>
      <c r="D32" s="132"/>
      <c r="E32" s="132"/>
      <c r="F32" s="5"/>
    </row>
    <row r="33" spans="1:6" ht="12.75">
      <c r="A33" s="133" t="s">
        <v>165</v>
      </c>
      <c r="B33" s="134"/>
      <c r="C33" s="131"/>
      <c r="D33" s="132"/>
      <c r="E33" s="132"/>
      <c r="F33" s="132"/>
    </row>
    <row r="34" spans="1:6" ht="12.75">
      <c r="A34" s="133" t="s">
        <v>164</v>
      </c>
      <c r="B34" s="134"/>
      <c r="C34" s="131"/>
      <c r="D34" s="132"/>
      <c r="E34" s="132"/>
      <c r="F34" s="132"/>
    </row>
    <row r="35" spans="1:6" ht="14.25">
      <c r="A35" s="130" t="s">
        <v>122</v>
      </c>
      <c r="B35" s="30"/>
      <c r="C35" s="30"/>
      <c r="D35" s="5"/>
      <c r="E35" s="5"/>
      <c r="F35" s="5"/>
    </row>
    <row r="36" spans="1:6" ht="12.75">
      <c r="A36" s="130" t="s">
        <v>84</v>
      </c>
      <c r="B36" s="30"/>
      <c r="C36" s="30"/>
      <c r="D36" s="5"/>
      <c r="E36" s="5"/>
      <c r="F36" s="5"/>
    </row>
    <row r="37" spans="1:6" ht="12.75">
      <c r="A37" s="130" t="s">
        <v>85</v>
      </c>
      <c r="B37" s="30"/>
      <c r="C37" s="30"/>
      <c r="D37" s="5"/>
      <c r="E37" s="5"/>
      <c r="F37" s="5"/>
    </row>
    <row r="38" spans="1:6" ht="12.75">
      <c r="A38" s="130" t="s">
        <v>93</v>
      </c>
      <c r="B38" s="30"/>
      <c r="C38" s="30"/>
      <c r="D38" s="5"/>
      <c r="E38" s="5"/>
      <c r="F38" s="5"/>
    </row>
    <row r="39" spans="1:6" ht="12.75">
      <c r="A39" s="141" t="s">
        <v>120</v>
      </c>
      <c r="B39" s="30"/>
      <c r="C39" s="30"/>
      <c r="D39" s="5"/>
      <c r="E39" s="5"/>
      <c r="F39" s="5"/>
    </row>
    <row r="40" spans="1:6" ht="12.75">
      <c r="A40" s="130" t="s">
        <v>121</v>
      </c>
      <c r="B40" s="30"/>
      <c r="C40" s="30"/>
      <c r="D40" s="5"/>
      <c r="E40" s="5"/>
      <c r="F40" s="5"/>
    </row>
    <row r="41" spans="1:6" ht="14.25">
      <c r="A41" s="140" t="s">
        <v>118</v>
      </c>
      <c r="B41" s="143"/>
      <c r="C41" s="144"/>
      <c r="D41" s="145"/>
      <c r="E41" s="145"/>
      <c r="F41" s="145"/>
    </row>
    <row r="43" spans="1:6" ht="12.75">
      <c r="A43" s="29"/>
      <c r="B43" s="30"/>
      <c r="C43" s="30"/>
      <c r="D43" s="29"/>
      <c r="E43" s="5"/>
      <c r="F43" s="5"/>
    </row>
    <row r="44" spans="1:6" ht="12.75">
      <c r="A44" s="30"/>
      <c r="B44" s="30"/>
      <c r="C44" s="30"/>
      <c r="D44" s="5"/>
      <c r="E44" s="5"/>
      <c r="F44" s="5"/>
    </row>
    <row r="45" spans="1:6" ht="12.75">
      <c r="A45" s="30"/>
      <c r="B45" s="30"/>
      <c r="C45" s="30"/>
      <c r="D45" s="5"/>
      <c r="E45" s="5"/>
      <c r="F45" s="5"/>
    </row>
    <row r="46" spans="1:6" ht="12.75">
      <c r="A46" s="30"/>
      <c r="B46" s="30"/>
      <c r="C46" s="30"/>
      <c r="D46" s="5"/>
      <c r="E46" s="5"/>
      <c r="F46" s="5"/>
    </row>
    <row r="47" spans="1:6" ht="12.75">
      <c r="A47" s="30"/>
      <c r="B47" s="30"/>
      <c r="C47" s="30"/>
      <c r="D47" s="5"/>
      <c r="E47" s="5"/>
      <c r="F47" s="5"/>
    </row>
    <row r="48" spans="1:6" ht="12.75">
      <c r="A48" s="30"/>
      <c r="B48" s="30"/>
      <c r="C48" s="30"/>
      <c r="D48" s="5"/>
      <c r="E48" s="5"/>
      <c r="F48" s="5"/>
    </row>
    <row r="49" spans="1:6" ht="12.75">
      <c r="A49" s="30"/>
      <c r="B49" s="30"/>
      <c r="C49" s="30"/>
      <c r="D49" s="5"/>
      <c r="E49" s="5"/>
      <c r="F49" s="5"/>
    </row>
    <row r="50" spans="1:6" ht="12.75">
      <c r="A50" s="30"/>
      <c r="B50" s="30"/>
      <c r="C50" s="30"/>
      <c r="D50" s="5"/>
      <c r="E50" s="5"/>
      <c r="F50" s="5"/>
    </row>
    <row r="51" spans="1:6" ht="12.75">
      <c r="A51" s="30"/>
      <c r="B51" s="30"/>
      <c r="C51" s="30"/>
      <c r="D51" s="5"/>
      <c r="E51" s="5"/>
      <c r="F51" s="5"/>
    </row>
    <row r="52" spans="1:6" ht="12.75">
      <c r="A52" s="30"/>
      <c r="B52" s="30"/>
      <c r="C52" s="30"/>
      <c r="D52" s="5"/>
      <c r="E52" s="5"/>
      <c r="F52" s="5"/>
    </row>
    <row r="53" spans="1:6" ht="12.75">
      <c r="A53" s="30"/>
      <c r="B53" s="30"/>
      <c r="C53" s="30"/>
      <c r="D53" s="5"/>
      <c r="E53" s="5"/>
      <c r="F53" s="5"/>
    </row>
    <row r="54" spans="1:6" ht="12.75">
      <c r="A54" s="30"/>
      <c r="B54" s="30"/>
      <c r="C54" s="30"/>
      <c r="D54" s="5"/>
      <c r="E54" s="5"/>
      <c r="F54" s="5"/>
    </row>
    <row r="55" spans="1:6" ht="12.75">
      <c r="A55" s="30"/>
      <c r="B55" s="30"/>
      <c r="C55" s="30"/>
      <c r="D55" s="5"/>
      <c r="E55" s="5"/>
      <c r="F55" s="5"/>
    </row>
    <row r="56" spans="1:6" ht="12.75">
      <c r="A56" s="30"/>
      <c r="B56" s="30"/>
      <c r="C56" s="30"/>
      <c r="D56" s="5"/>
      <c r="E56" s="5"/>
      <c r="F56" s="5"/>
    </row>
    <row r="57" spans="1:6" ht="12.75">
      <c r="A57" s="30"/>
      <c r="B57" s="30"/>
      <c r="C57" s="30"/>
      <c r="D57" s="5"/>
      <c r="E57" s="5"/>
      <c r="F57" s="5"/>
    </row>
  </sheetData>
  <sheetProtection/>
  <printOptions horizontalCentered="1"/>
  <pageMargins left="0.75" right="0.75" top="0.5" bottom="0.5" header="0.5" footer="0.25"/>
  <pageSetup horizontalDpi="300" verticalDpi="300" orientation="landscape" scale="9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0" customWidth="1"/>
    <col min="2" max="2" width="17.7109375" style="49" customWidth="1"/>
    <col min="3" max="3" width="17.7109375" style="48" customWidth="1"/>
  </cols>
  <sheetData>
    <row r="1" spans="1:3" ht="12.75">
      <c r="A1" s="57" t="s">
        <v>30</v>
      </c>
      <c r="B1" s="55"/>
      <c r="C1" s="54"/>
    </row>
    <row r="2" spans="1:3" ht="12.75">
      <c r="A2" s="57" t="s">
        <v>95</v>
      </c>
      <c r="B2" s="55"/>
      <c r="C2" s="54"/>
    </row>
    <row r="3" ht="12.75">
      <c r="A3" s="5"/>
    </row>
    <row r="4" spans="1:3" ht="12.75">
      <c r="A4" s="57" t="s">
        <v>89</v>
      </c>
      <c r="B4" s="55"/>
      <c r="C4" s="54"/>
    </row>
    <row r="5" spans="1:3" ht="12.75">
      <c r="A5" s="56">
        <v>43357</v>
      </c>
      <c r="B5" s="55"/>
      <c r="C5" s="54"/>
    </row>
    <row r="6" spans="1:3" ht="14.25">
      <c r="A6" s="53" t="s">
        <v>8</v>
      </c>
      <c r="B6" s="52" t="s">
        <v>11</v>
      </c>
      <c r="C6" s="2" t="s">
        <v>9</v>
      </c>
    </row>
    <row r="7" spans="1:3" ht="12.75">
      <c r="A7" s="148" t="s">
        <v>90</v>
      </c>
      <c r="B7" s="149">
        <f>SUM(B8:B12)</f>
        <v>0.6370106761565837</v>
      </c>
      <c r="C7" s="4">
        <f>SUM(C8:C12)</f>
        <v>358</v>
      </c>
    </row>
    <row r="8" spans="1:3" ht="12.75">
      <c r="A8" s="150" t="s">
        <v>38</v>
      </c>
      <c r="B8" s="151">
        <v>0.2402135231316726</v>
      </c>
      <c r="C8" s="152">
        <v>135</v>
      </c>
    </row>
    <row r="9" spans="1:3" ht="12.75">
      <c r="A9" s="150" t="s">
        <v>39</v>
      </c>
      <c r="B9" s="151">
        <v>0.1423487544483986</v>
      </c>
      <c r="C9" s="152">
        <v>80</v>
      </c>
    </row>
    <row r="10" spans="1:3" ht="12.75">
      <c r="A10" s="150" t="s">
        <v>78</v>
      </c>
      <c r="B10" s="151">
        <v>0.0907473309608541</v>
      </c>
      <c r="C10" s="152">
        <v>51</v>
      </c>
    </row>
    <row r="11" spans="1:3" ht="12.75">
      <c r="A11" s="153" t="s">
        <v>88</v>
      </c>
      <c r="B11" s="151">
        <v>0.08718861209964412</v>
      </c>
      <c r="C11" s="152">
        <v>49</v>
      </c>
    </row>
    <row r="12" spans="1:3" ht="12.75">
      <c r="A12" s="150" t="s">
        <v>41</v>
      </c>
      <c r="B12" s="151">
        <v>0.07651245551601424</v>
      </c>
      <c r="C12" s="152">
        <v>43</v>
      </c>
    </row>
    <row r="13" spans="1:3" ht="12.75">
      <c r="A13" s="154" t="s">
        <v>28</v>
      </c>
      <c r="B13" s="151">
        <v>0.36298932384341637</v>
      </c>
      <c r="C13" s="152">
        <v>204</v>
      </c>
    </row>
    <row r="14" spans="1:3" ht="13.5" thickBot="1">
      <c r="A14" s="1" t="s">
        <v>7</v>
      </c>
      <c r="B14" s="155">
        <f>SUM(B8:B13)</f>
        <v>1</v>
      </c>
      <c r="C14" s="156">
        <f>SUM(C8:C13)</f>
        <v>562</v>
      </c>
    </row>
    <row r="15" spans="1:3" s="5" customFormat="1" ht="14.25">
      <c r="A15" s="140" t="s">
        <v>108</v>
      </c>
      <c r="B15" s="66"/>
      <c r="C15" s="51"/>
    </row>
    <row r="16" spans="2:3" ht="12.75">
      <c r="B16" s="50"/>
      <c r="C16" s="3"/>
    </row>
  </sheetData>
  <sheetProtection/>
  <printOptions horizontalCentered="1"/>
  <pageMargins left="0.75" right="0.75" top="0.25" bottom="0.25" header="0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5.7109375" style="5" customWidth="1"/>
    <col min="2" max="2" width="8.00390625" style="65" bestFit="1" customWidth="1"/>
    <col min="3" max="3" width="9.421875" style="25" bestFit="1" customWidth="1"/>
    <col min="4" max="4" width="15.57421875" style="30" bestFit="1" customWidth="1"/>
    <col min="5" max="6" width="10.7109375" style="30" customWidth="1"/>
    <col min="7" max="16384" width="9.140625" style="5" customWidth="1"/>
  </cols>
  <sheetData>
    <row r="1" spans="1:6" ht="12.75">
      <c r="A1" s="6" t="s">
        <v>30</v>
      </c>
      <c r="B1" s="61"/>
      <c r="C1" s="24"/>
      <c r="D1" s="27"/>
      <c r="E1" s="27"/>
      <c r="F1" s="27"/>
    </row>
    <row r="2" spans="1:6" ht="12.75">
      <c r="A2" s="6" t="s">
        <v>95</v>
      </c>
      <c r="B2" s="61"/>
      <c r="C2" s="24"/>
      <c r="D2" s="29"/>
      <c r="E2" s="27"/>
      <c r="F2" s="27"/>
    </row>
    <row r="3" spans="2:6" ht="12.75">
      <c r="B3" s="62"/>
      <c r="C3" s="58"/>
      <c r="D3" s="27"/>
      <c r="E3" s="27"/>
      <c r="F3" s="27"/>
    </row>
    <row r="4" spans="1:6" ht="12.75">
      <c r="A4" s="6" t="s">
        <v>19</v>
      </c>
      <c r="B4" s="61"/>
      <c r="C4" s="24"/>
      <c r="D4" s="28"/>
      <c r="E4" s="28"/>
      <c r="F4" s="28"/>
    </row>
    <row r="5" spans="1:6" ht="12.75">
      <c r="A5" s="31">
        <v>43357</v>
      </c>
      <c r="B5" s="61"/>
      <c r="C5" s="24"/>
      <c r="D5" s="28"/>
      <c r="E5" s="28"/>
      <c r="F5" s="28"/>
    </row>
    <row r="6" spans="1:6" ht="12.75">
      <c r="A6" s="7" t="s">
        <v>4</v>
      </c>
      <c r="B6" s="63" t="s">
        <v>0</v>
      </c>
      <c r="C6" s="157" t="s">
        <v>1</v>
      </c>
      <c r="D6" s="44" t="s">
        <v>5</v>
      </c>
      <c r="E6" s="44" t="s">
        <v>6</v>
      </c>
      <c r="F6" s="44" t="s">
        <v>2</v>
      </c>
    </row>
    <row r="7" spans="1:6" ht="14.25">
      <c r="A7" s="9"/>
      <c r="B7" s="47" t="s">
        <v>10</v>
      </c>
      <c r="C7" s="4" t="s">
        <v>12</v>
      </c>
      <c r="D7" s="45" t="s">
        <v>3</v>
      </c>
      <c r="E7" s="45" t="s">
        <v>3</v>
      </c>
      <c r="F7" s="45" t="s">
        <v>3</v>
      </c>
    </row>
    <row r="8" spans="1:6" ht="15" thickBot="1">
      <c r="A8" s="8"/>
      <c r="B8" s="64"/>
      <c r="C8" s="26"/>
      <c r="D8" s="46" t="s">
        <v>13</v>
      </c>
      <c r="E8" s="46" t="s">
        <v>13</v>
      </c>
      <c r="F8" s="46" t="s">
        <v>13</v>
      </c>
    </row>
    <row r="9" spans="1:6" s="32" customFormat="1" ht="14.25">
      <c r="A9" s="58" t="s">
        <v>137</v>
      </c>
      <c r="B9" s="126">
        <v>0.22419928825622776</v>
      </c>
      <c r="C9" s="128">
        <v>126</v>
      </c>
      <c r="D9" s="29">
        <v>2400</v>
      </c>
      <c r="E9" s="29">
        <v>14500</v>
      </c>
      <c r="F9" s="29">
        <v>12250</v>
      </c>
    </row>
    <row r="10" spans="1:6" s="32" customFormat="1" ht="14.25">
      <c r="A10" s="58" t="s">
        <v>140</v>
      </c>
      <c r="B10" s="126">
        <v>0.05693950177935943</v>
      </c>
      <c r="C10" s="128">
        <v>32</v>
      </c>
      <c r="D10" s="29">
        <v>2600</v>
      </c>
      <c r="E10" s="29">
        <v>8900</v>
      </c>
      <c r="F10" s="29">
        <v>7648</v>
      </c>
    </row>
    <row r="11" spans="1:6" s="32" customFormat="1" ht="14.25">
      <c r="A11" s="58" t="s">
        <v>141</v>
      </c>
      <c r="B11" s="126">
        <v>0.037366548042704624</v>
      </c>
      <c r="C11" s="128">
        <v>21</v>
      </c>
      <c r="D11" s="29">
        <v>750</v>
      </c>
      <c r="E11" s="29">
        <v>7000</v>
      </c>
      <c r="F11" s="29">
        <v>4490</v>
      </c>
    </row>
    <row r="12" spans="1:6" s="32" customFormat="1" ht="14.25">
      <c r="A12" s="58" t="s">
        <v>142</v>
      </c>
      <c r="B12" s="126">
        <v>0.008896797153024912</v>
      </c>
      <c r="C12" s="128">
        <v>5</v>
      </c>
      <c r="D12" s="29">
        <v>6000</v>
      </c>
      <c r="E12" s="29">
        <v>11250</v>
      </c>
      <c r="F12" s="29">
        <v>10000</v>
      </c>
    </row>
    <row r="13" spans="1:6" s="32" customFormat="1" ht="12.75">
      <c r="A13" s="58" t="s">
        <v>138</v>
      </c>
      <c r="B13" s="126">
        <v>0.3505338078291815</v>
      </c>
      <c r="C13" s="128">
        <v>197</v>
      </c>
      <c r="D13" s="29">
        <v>400</v>
      </c>
      <c r="E13" s="29">
        <v>20000</v>
      </c>
      <c r="F13" s="29">
        <v>10400</v>
      </c>
    </row>
    <row r="14" spans="1:6" s="32" customFormat="1" ht="12.75">
      <c r="A14" s="163" t="s">
        <v>147</v>
      </c>
      <c r="B14" s="126">
        <v>0.07829181494661921</v>
      </c>
      <c r="C14" s="128">
        <v>44</v>
      </c>
      <c r="D14" s="29">
        <v>900</v>
      </c>
      <c r="E14" s="29">
        <v>12500</v>
      </c>
      <c r="F14" s="29">
        <v>10400</v>
      </c>
    </row>
    <row r="15" spans="1:6" s="32" customFormat="1" ht="14.25">
      <c r="A15" s="163" t="s">
        <v>148</v>
      </c>
      <c r="B15" s="126">
        <v>0.005338078291814947</v>
      </c>
      <c r="C15" s="128">
        <v>3</v>
      </c>
      <c r="D15" s="29" t="s">
        <v>29</v>
      </c>
      <c r="E15" s="29"/>
      <c r="F15" s="29"/>
    </row>
    <row r="16" spans="1:6" s="32" customFormat="1" ht="12.75">
      <c r="A16" s="163" t="s">
        <v>43</v>
      </c>
      <c r="B16" s="126">
        <v>0.11032028469750892</v>
      </c>
      <c r="C16" s="128">
        <v>62</v>
      </c>
      <c r="D16" s="29">
        <v>7257</v>
      </c>
      <c r="E16" s="29">
        <v>12666</v>
      </c>
      <c r="F16" s="29">
        <v>10416.67</v>
      </c>
    </row>
    <row r="17" spans="1:6" s="32" customFormat="1" ht="12.75">
      <c r="A17" s="163" t="s">
        <v>149</v>
      </c>
      <c r="B17" s="126">
        <v>0.060498220640569395</v>
      </c>
      <c r="C17" s="128">
        <v>34</v>
      </c>
      <c r="D17" s="29">
        <v>4500</v>
      </c>
      <c r="E17" s="29">
        <v>15000</v>
      </c>
      <c r="F17" s="29">
        <v>9200</v>
      </c>
    </row>
    <row r="18" spans="1:6" s="32" customFormat="1" ht="12.75">
      <c r="A18" s="163" t="s">
        <v>150</v>
      </c>
      <c r="B18" s="126">
        <v>0.05693950177935943</v>
      </c>
      <c r="C18" s="128">
        <v>32</v>
      </c>
      <c r="D18" s="29">
        <v>800</v>
      </c>
      <c r="E18" s="29">
        <v>20000</v>
      </c>
      <c r="F18" s="29">
        <v>7950</v>
      </c>
    </row>
    <row r="19" spans="1:6" s="32" customFormat="1" ht="12.75">
      <c r="A19" s="163" t="s">
        <v>131</v>
      </c>
      <c r="B19" s="126">
        <v>0.03914590747330961</v>
      </c>
      <c r="C19" s="128">
        <v>22</v>
      </c>
      <c r="D19" s="29">
        <v>1000</v>
      </c>
      <c r="E19" s="29">
        <v>20000</v>
      </c>
      <c r="F19" s="29">
        <v>5000</v>
      </c>
    </row>
    <row r="20" spans="1:6" s="32" customFormat="1" ht="14.25">
      <c r="A20" s="58" t="s">
        <v>143</v>
      </c>
      <c r="B20" s="126">
        <v>0.028469750889679714</v>
      </c>
      <c r="C20" s="128">
        <v>16</v>
      </c>
      <c r="D20" s="29">
        <v>2136</v>
      </c>
      <c r="E20" s="29">
        <v>10000</v>
      </c>
      <c r="F20" s="29">
        <v>8000</v>
      </c>
    </row>
    <row r="21" spans="1:6" s="32" customFormat="1" ht="14.25">
      <c r="A21" s="58" t="s">
        <v>144</v>
      </c>
      <c r="B21" s="126">
        <v>0.019572953736654804</v>
      </c>
      <c r="C21" s="128">
        <v>11</v>
      </c>
      <c r="D21" s="29">
        <v>7119</v>
      </c>
      <c r="E21" s="29">
        <v>10500</v>
      </c>
      <c r="F21" s="29">
        <v>7500</v>
      </c>
    </row>
    <row r="22" spans="1:6" s="32" customFormat="1" ht="12.75">
      <c r="A22" s="58" t="s">
        <v>134</v>
      </c>
      <c r="B22" s="126">
        <v>0.019572953736654804</v>
      </c>
      <c r="C22" s="128">
        <v>11</v>
      </c>
      <c r="D22" s="29">
        <v>3000</v>
      </c>
      <c r="E22" s="29">
        <v>10400</v>
      </c>
      <c r="F22" s="29">
        <v>4500</v>
      </c>
    </row>
    <row r="23" spans="1:6" s="32" customFormat="1" ht="12.75">
      <c r="A23" s="58" t="s">
        <v>130</v>
      </c>
      <c r="B23" s="126">
        <v>0.01601423487544484</v>
      </c>
      <c r="C23" s="128">
        <v>9</v>
      </c>
      <c r="D23" s="29">
        <v>1000</v>
      </c>
      <c r="E23" s="29">
        <v>15000</v>
      </c>
      <c r="F23" s="29">
        <v>4000</v>
      </c>
    </row>
    <row r="24" spans="1:6" s="32" customFormat="1" ht="12.75">
      <c r="A24" s="58" t="s">
        <v>135</v>
      </c>
      <c r="B24" s="126">
        <v>0.01601423487544484</v>
      </c>
      <c r="C24" s="128">
        <v>9</v>
      </c>
      <c r="D24" s="29">
        <v>1925</v>
      </c>
      <c r="E24" s="29">
        <v>9500</v>
      </c>
      <c r="F24" s="29">
        <v>7500</v>
      </c>
    </row>
    <row r="25" spans="1:6" s="32" customFormat="1" ht="12.75">
      <c r="A25" s="58" t="s">
        <v>42</v>
      </c>
      <c r="B25" s="126">
        <v>0.19395017793594305</v>
      </c>
      <c r="C25" s="128">
        <v>109</v>
      </c>
      <c r="D25" s="29">
        <v>2000</v>
      </c>
      <c r="E25" s="29">
        <v>16800</v>
      </c>
      <c r="F25" s="29">
        <v>8000</v>
      </c>
    </row>
    <row r="26" spans="1:6" s="32" customFormat="1" ht="12.75">
      <c r="A26" s="163" t="s">
        <v>151</v>
      </c>
      <c r="B26" s="126">
        <v>0.11209964412811388</v>
      </c>
      <c r="C26" s="128">
        <v>63</v>
      </c>
      <c r="D26" s="29">
        <v>2000</v>
      </c>
      <c r="E26" s="29">
        <v>15400</v>
      </c>
      <c r="F26" s="29">
        <v>8000</v>
      </c>
    </row>
    <row r="27" spans="1:6" s="32" customFormat="1" ht="12.75">
      <c r="A27" s="163" t="s">
        <v>152</v>
      </c>
      <c r="B27" s="126">
        <v>0.01601423487544484</v>
      </c>
      <c r="C27" s="128">
        <v>9</v>
      </c>
      <c r="D27" s="29">
        <v>2000</v>
      </c>
      <c r="E27" s="29">
        <v>14000</v>
      </c>
      <c r="F27" s="29">
        <v>6400</v>
      </c>
    </row>
    <row r="28" spans="1:6" s="32" customFormat="1" ht="12.75">
      <c r="A28" s="163" t="s">
        <v>153</v>
      </c>
      <c r="B28" s="126">
        <v>0.01601423487544484</v>
      </c>
      <c r="C28" s="128">
        <v>9</v>
      </c>
      <c r="D28" s="29">
        <v>7040</v>
      </c>
      <c r="E28" s="29">
        <v>8960</v>
      </c>
      <c r="F28" s="29">
        <v>8250</v>
      </c>
    </row>
    <row r="29" spans="1:6" s="32" customFormat="1" ht="12.75">
      <c r="A29" s="163" t="s">
        <v>154</v>
      </c>
      <c r="B29" s="126">
        <v>0.04448398576512456</v>
      </c>
      <c r="C29" s="128">
        <v>25</v>
      </c>
      <c r="D29" s="29">
        <v>2333</v>
      </c>
      <c r="E29" s="29">
        <v>16800</v>
      </c>
      <c r="F29" s="29">
        <v>8200</v>
      </c>
    </row>
    <row r="30" spans="1:6" s="32" customFormat="1" ht="14.25">
      <c r="A30" s="163" t="s">
        <v>155</v>
      </c>
      <c r="B30" s="126">
        <v>0.005338078291814947</v>
      </c>
      <c r="C30" s="128">
        <v>3</v>
      </c>
      <c r="D30" s="29" t="s">
        <v>29</v>
      </c>
      <c r="E30" s="29"/>
      <c r="F30" s="29"/>
    </row>
    <row r="31" spans="1:6" s="32" customFormat="1" ht="14.25">
      <c r="A31" s="58" t="s">
        <v>145</v>
      </c>
      <c r="B31" s="126">
        <v>0.019572953736654804</v>
      </c>
      <c r="C31" s="128">
        <v>11</v>
      </c>
      <c r="D31" s="29">
        <v>2800</v>
      </c>
      <c r="E31" s="29">
        <v>9583</v>
      </c>
      <c r="F31" s="29">
        <v>7500</v>
      </c>
    </row>
    <row r="32" spans="1:6" s="32" customFormat="1" ht="14.25">
      <c r="A32" s="58" t="s">
        <v>139</v>
      </c>
      <c r="B32" s="126">
        <v>0.008896797153024912</v>
      </c>
      <c r="C32" s="128">
        <v>5</v>
      </c>
      <c r="D32" s="29" t="s">
        <v>29</v>
      </c>
      <c r="E32" s="29"/>
      <c r="F32" s="29"/>
    </row>
    <row r="33" spans="1:6" ht="13.5" thickBot="1">
      <c r="A33" s="1" t="s">
        <v>146</v>
      </c>
      <c r="B33" s="127">
        <v>1</v>
      </c>
      <c r="C33" s="125">
        <v>562</v>
      </c>
      <c r="D33" s="12">
        <v>400</v>
      </c>
      <c r="E33" s="12">
        <v>20000</v>
      </c>
      <c r="F33" s="12">
        <v>8800</v>
      </c>
    </row>
    <row r="34" spans="1:6" ht="14.25">
      <c r="A34" s="140" t="s">
        <v>108</v>
      </c>
      <c r="B34" s="66"/>
      <c r="C34" s="147"/>
      <c r="D34" s="136"/>
      <c r="E34" s="142"/>
      <c r="F34" s="142"/>
    </row>
    <row r="35" spans="1:6" ht="14.25">
      <c r="A35" s="133" t="s">
        <v>163</v>
      </c>
      <c r="B35" s="134"/>
      <c r="C35" s="131"/>
      <c r="D35" s="132"/>
      <c r="E35" s="132"/>
      <c r="F35" s="132"/>
    </row>
    <row r="36" spans="1:6" ht="12.75">
      <c r="A36" s="133" t="s">
        <v>165</v>
      </c>
      <c r="B36" s="134"/>
      <c r="C36" s="131"/>
      <c r="D36" s="132"/>
      <c r="E36" s="132"/>
      <c r="F36" s="132"/>
    </row>
    <row r="37" spans="1:6" ht="12.75">
      <c r="A37" s="133" t="s">
        <v>164</v>
      </c>
      <c r="B37" s="134"/>
      <c r="C37" s="131"/>
      <c r="D37" s="132"/>
      <c r="E37" s="132"/>
      <c r="F37" s="132"/>
    </row>
    <row r="38" spans="1:6" ht="14.25">
      <c r="A38" s="140" t="s">
        <v>136</v>
      </c>
      <c r="B38" s="62"/>
      <c r="D38" s="27"/>
      <c r="E38" s="27"/>
      <c r="F38" s="27"/>
    </row>
    <row r="39" ht="14.25">
      <c r="A39" s="130" t="s">
        <v>160</v>
      </c>
    </row>
    <row r="40" ht="12.75">
      <c r="A40" s="130" t="s">
        <v>125</v>
      </c>
    </row>
    <row r="41" ht="12.75">
      <c r="A41" s="130" t="s">
        <v>126</v>
      </c>
    </row>
    <row r="42" ht="12.75">
      <c r="A42" s="130" t="s">
        <v>127</v>
      </c>
    </row>
    <row r="43" ht="12.75">
      <c r="A43" s="141" t="s">
        <v>162</v>
      </c>
    </row>
    <row r="44" ht="12.75">
      <c r="A44" s="130" t="s">
        <v>161</v>
      </c>
    </row>
    <row r="45" spans="1:6" ht="14.25">
      <c r="A45" s="130" t="s">
        <v>123</v>
      </c>
      <c r="B45" s="134"/>
      <c r="C45" s="131"/>
      <c r="D45" s="132"/>
      <c r="E45" s="132"/>
      <c r="F45" s="132"/>
    </row>
    <row r="46" spans="1:6" ht="14.25">
      <c r="A46" s="130" t="s">
        <v>124</v>
      </c>
      <c r="B46" s="134"/>
      <c r="C46" s="131"/>
      <c r="D46" s="132"/>
      <c r="E46" s="132"/>
      <c r="F46" s="132"/>
    </row>
    <row r="47" spans="1:6" ht="12.75">
      <c r="A47" s="146" t="s">
        <v>77</v>
      </c>
      <c r="B47" s="134"/>
      <c r="C47" s="131"/>
      <c r="D47" s="132"/>
      <c r="E47" s="132"/>
      <c r="F47" s="132"/>
    </row>
    <row r="50" ht="12.75">
      <c r="D50" s="29"/>
    </row>
    <row r="53" ht="12.75">
      <c r="A53" s="130"/>
    </row>
    <row r="54" ht="12.75">
      <c r="A54" s="130"/>
    </row>
    <row r="55" ht="12.75">
      <c r="A55" s="130"/>
    </row>
    <row r="56" ht="12.75">
      <c r="A56" s="130"/>
    </row>
    <row r="57" ht="12.75">
      <c r="A57" s="141"/>
    </row>
    <row r="58" ht="12.75">
      <c r="A58" s="130"/>
    </row>
  </sheetData>
  <sheetProtection/>
  <printOptions horizontalCentered="1" verticalCentered="1"/>
  <pageMargins left="0.75" right="0.75" top="0.3" bottom="0.3" header="0.5" footer="0.25"/>
  <pageSetup horizontalDpi="300" verticalDpi="300" orientation="landscape" scale="9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0" customWidth="1"/>
    <col min="2" max="2" width="17.7109375" style="49" customWidth="1"/>
    <col min="3" max="3" width="17.7109375" style="48" customWidth="1"/>
  </cols>
  <sheetData>
    <row r="1" spans="1:3" ht="12.75">
      <c r="A1" s="57" t="s">
        <v>30</v>
      </c>
      <c r="B1" s="55"/>
      <c r="C1" s="54"/>
    </row>
    <row r="2" spans="1:3" ht="12.75">
      <c r="A2" s="57" t="s">
        <v>95</v>
      </c>
      <c r="B2" s="55"/>
      <c r="C2" s="54"/>
    </row>
    <row r="3" ht="12.75">
      <c r="A3" s="5"/>
    </row>
    <row r="4" spans="1:3" ht="12.75">
      <c r="A4" s="57" t="s">
        <v>86</v>
      </c>
      <c r="B4" s="55"/>
      <c r="C4" s="54"/>
    </row>
    <row r="5" spans="1:3" ht="12.75">
      <c r="A5" s="56">
        <v>43357</v>
      </c>
      <c r="B5" s="55"/>
      <c r="C5" s="54"/>
    </row>
    <row r="6" spans="1:3" ht="14.25">
      <c r="A6" s="53" t="s">
        <v>4</v>
      </c>
      <c r="B6" s="52" t="s">
        <v>11</v>
      </c>
      <c r="C6" s="2" t="s">
        <v>9</v>
      </c>
    </row>
    <row r="7" spans="1:3" ht="12.75">
      <c r="A7" s="148" t="s">
        <v>87</v>
      </c>
      <c r="B7" s="149">
        <f>SUM(B8:B12)</f>
        <v>0.6672597864768683</v>
      </c>
      <c r="C7" s="4">
        <f>SUM(C8:C12)</f>
        <v>375</v>
      </c>
    </row>
    <row r="8" spans="1:3" ht="12.75">
      <c r="A8" s="150" t="s">
        <v>38</v>
      </c>
      <c r="B8" s="151">
        <v>0.22419928825622776</v>
      </c>
      <c r="C8" s="152">
        <v>126</v>
      </c>
    </row>
    <row r="9" spans="1:3" ht="12.75">
      <c r="A9" s="150" t="s">
        <v>42</v>
      </c>
      <c r="B9" s="151">
        <v>0.19395017793594305</v>
      </c>
      <c r="C9" s="152">
        <v>109</v>
      </c>
    </row>
    <row r="10" spans="1:3" ht="12.75">
      <c r="A10" s="150" t="s">
        <v>43</v>
      </c>
      <c r="B10" s="151">
        <v>0.11032028469750892</v>
      </c>
      <c r="C10" s="152">
        <v>62</v>
      </c>
    </row>
    <row r="11" spans="1:3" ht="12.75">
      <c r="A11" s="153" t="s">
        <v>147</v>
      </c>
      <c r="B11" s="151">
        <v>0.07829181494661921</v>
      </c>
      <c r="C11" s="152">
        <v>44</v>
      </c>
    </row>
    <row r="12" spans="1:3" ht="12.75">
      <c r="A12" s="150" t="s">
        <v>40</v>
      </c>
      <c r="B12" s="151">
        <v>0.060498220640569395</v>
      </c>
      <c r="C12" s="152">
        <v>34</v>
      </c>
    </row>
    <row r="13" spans="1:3" ht="12.75">
      <c r="A13" s="154" t="s">
        <v>28</v>
      </c>
      <c r="B13" s="151">
        <v>0.3327402135231317</v>
      </c>
      <c r="C13" s="152">
        <v>187</v>
      </c>
    </row>
    <row r="14" spans="1:3" ht="13.5" thickBot="1">
      <c r="A14" s="1" t="s">
        <v>146</v>
      </c>
      <c r="B14" s="155">
        <f>SUM(B8:B13)</f>
        <v>1</v>
      </c>
      <c r="C14" s="156">
        <f>SUM(C8:C13)</f>
        <v>562</v>
      </c>
    </row>
    <row r="15" spans="1:3" s="5" customFormat="1" ht="14.25">
      <c r="A15" s="140" t="s">
        <v>108</v>
      </c>
      <c r="B15" s="66"/>
      <c r="C15" s="51"/>
    </row>
    <row r="16" spans="2:3" ht="12.75">
      <c r="B16" s="50"/>
      <c r="C16" s="3"/>
    </row>
  </sheetData>
  <sheetProtection/>
  <printOptions horizontalCentered="1"/>
  <pageMargins left="0.75" right="0.75" top="0.25" bottom="0.25" header="0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3.7109375" style="5" customWidth="1"/>
    <col min="2" max="2" width="14.7109375" style="60" customWidth="1"/>
    <col min="3" max="3" width="14.7109375" style="43" customWidth="1"/>
    <col min="4" max="4" width="16.7109375" style="14" customWidth="1"/>
    <col min="5" max="16384" width="9.140625" style="5" customWidth="1"/>
  </cols>
  <sheetData>
    <row r="1" spans="1:3" ht="12.75">
      <c r="A1" s="6" t="s">
        <v>30</v>
      </c>
      <c r="B1" s="59"/>
      <c r="C1" s="13"/>
    </row>
    <row r="2" spans="1:3" ht="12.75">
      <c r="A2" s="6" t="s">
        <v>95</v>
      </c>
      <c r="B2" s="59"/>
      <c r="C2" s="13"/>
    </row>
    <row r="3" spans="2:3" ht="12.75">
      <c r="B3" s="59"/>
      <c r="C3" s="13"/>
    </row>
    <row r="4" spans="1:4" ht="12.75">
      <c r="A4" s="6" t="s">
        <v>27</v>
      </c>
      <c r="B4" s="59"/>
      <c r="C4" s="13"/>
      <c r="D4" s="15"/>
    </row>
    <row r="5" spans="1:4" ht="12.75">
      <c r="A5" s="31">
        <v>43357</v>
      </c>
      <c r="B5" s="59"/>
      <c r="C5" s="13"/>
      <c r="D5" s="15"/>
    </row>
    <row r="6" spans="1:4" ht="12.75">
      <c r="A6" s="7" t="s">
        <v>15</v>
      </c>
      <c r="B6" s="22" t="s">
        <v>0</v>
      </c>
      <c r="C6" s="16" t="s">
        <v>1</v>
      </c>
      <c r="D6" s="17" t="s">
        <v>2</v>
      </c>
    </row>
    <row r="7" spans="1:4" ht="14.25">
      <c r="A7" s="9"/>
      <c r="B7" s="47" t="s">
        <v>10</v>
      </c>
      <c r="C7" s="18" t="s">
        <v>12</v>
      </c>
      <c r="D7" s="19" t="s">
        <v>3</v>
      </c>
    </row>
    <row r="8" spans="1:4" ht="15" thickBot="1">
      <c r="A8" s="8"/>
      <c r="B8" s="23"/>
      <c r="C8" s="20"/>
      <c r="D8" s="10" t="s">
        <v>16</v>
      </c>
    </row>
    <row r="9" spans="1:4" s="6" customFormat="1" ht="12.75">
      <c r="A9" s="33" t="s">
        <v>17</v>
      </c>
      <c r="B9" s="166">
        <f>B11+B15+B20+B24+B32+B28</f>
        <v>0.8701067615658364</v>
      </c>
      <c r="C9" s="167">
        <f>C11+C15+C20+C24+C32+C28</f>
        <v>489</v>
      </c>
      <c r="D9" s="34">
        <v>9200</v>
      </c>
    </row>
    <row r="10" spans="1:4" s="6" customFormat="1" ht="12.75">
      <c r="A10" s="5"/>
      <c r="B10" s="60"/>
      <c r="C10" s="168"/>
      <c r="D10" s="35"/>
    </row>
    <row r="11" spans="1:4" s="38" customFormat="1" ht="12.75">
      <c r="A11" s="36" t="s">
        <v>22</v>
      </c>
      <c r="B11" s="169">
        <v>0.297153024911032</v>
      </c>
      <c r="C11" s="170">
        <v>167</v>
      </c>
      <c r="D11" s="37">
        <v>10000</v>
      </c>
    </row>
    <row r="12" spans="1:4" ht="12.75">
      <c r="A12" s="39" t="s">
        <v>31</v>
      </c>
      <c r="B12" s="171">
        <v>0.2580071174377224</v>
      </c>
      <c r="C12" s="172">
        <v>145</v>
      </c>
      <c r="D12" s="40">
        <v>10416.335</v>
      </c>
    </row>
    <row r="13" spans="1:4" ht="12.75">
      <c r="A13" s="39" t="s">
        <v>32</v>
      </c>
      <c r="B13" s="171">
        <v>0.014234875444839857</v>
      </c>
      <c r="C13" s="172">
        <v>8</v>
      </c>
      <c r="D13" s="40">
        <v>11125</v>
      </c>
    </row>
    <row r="14" spans="1:4" ht="12.75">
      <c r="A14" s="41"/>
      <c r="B14" s="171"/>
      <c r="C14" s="172"/>
      <c r="D14" s="40"/>
    </row>
    <row r="15" spans="1:4" s="38" customFormat="1" ht="12.75">
      <c r="A15" s="36" t="s">
        <v>24</v>
      </c>
      <c r="B15" s="169">
        <v>0.24377224199288258</v>
      </c>
      <c r="C15" s="170">
        <v>137</v>
      </c>
      <c r="D15" s="37">
        <v>8500</v>
      </c>
    </row>
    <row r="16" spans="1:4" ht="12.75">
      <c r="A16" s="39" t="s">
        <v>75</v>
      </c>
      <c r="B16" s="171">
        <v>0.1423487544483986</v>
      </c>
      <c r="C16" s="172">
        <v>80</v>
      </c>
      <c r="D16" s="40">
        <v>8000</v>
      </c>
    </row>
    <row r="17" spans="1:4" ht="12.75">
      <c r="A17" s="39" t="s">
        <v>36</v>
      </c>
      <c r="B17" s="171">
        <v>0.05693950177935943</v>
      </c>
      <c r="C17" s="172">
        <v>32</v>
      </c>
      <c r="D17" s="40">
        <v>8500</v>
      </c>
    </row>
    <row r="18" spans="1:4" ht="12.75">
      <c r="A18" s="39" t="s">
        <v>35</v>
      </c>
      <c r="B18" s="171">
        <v>0.037366548042704624</v>
      </c>
      <c r="C18" s="172">
        <v>21</v>
      </c>
      <c r="D18" s="40">
        <v>7841.665</v>
      </c>
    </row>
    <row r="19" spans="1:4" ht="12.75">
      <c r="A19" s="41"/>
      <c r="B19" s="171"/>
      <c r="C19" s="172"/>
      <c r="D19" s="40"/>
    </row>
    <row r="20" spans="1:4" s="38" customFormat="1" ht="12.75">
      <c r="A20" s="36" t="s">
        <v>23</v>
      </c>
      <c r="B20" s="169">
        <v>0.22419928825622776</v>
      </c>
      <c r="C20" s="170">
        <v>126</v>
      </c>
      <c r="D20" s="37">
        <v>10416</v>
      </c>
    </row>
    <row r="21" spans="1:4" ht="12.75">
      <c r="A21" s="39" t="s">
        <v>33</v>
      </c>
      <c r="B21" s="171">
        <v>0.18683274021352314</v>
      </c>
      <c r="C21" s="172">
        <v>105</v>
      </c>
      <c r="D21" s="40">
        <v>10416</v>
      </c>
    </row>
    <row r="22" spans="1:4" ht="12.75">
      <c r="A22" s="39" t="s">
        <v>34</v>
      </c>
      <c r="B22" s="171">
        <v>0.03202846975088968</v>
      </c>
      <c r="C22" s="172">
        <v>18</v>
      </c>
      <c r="D22" s="40">
        <v>8000</v>
      </c>
    </row>
    <row r="23" spans="1:4" ht="12.75">
      <c r="A23" s="41"/>
      <c r="B23" s="171"/>
      <c r="C23" s="172"/>
      <c r="D23" s="40"/>
    </row>
    <row r="24" spans="1:4" s="38" customFormat="1" ht="12.75">
      <c r="A24" s="36" t="s">
        <v>25</v>
      </c>
      <c r="B24" s="169">
        <v>0.04448398576512456</v>
      </c>
      <c r="C24" s="170">
        <v>25</v>
      </c>
      <c r="D24" s="37">
        <v>12250</v>
      </c>
    </row>
    <row r="25" spans="1:4" s="32" customFormat="1" ht="12.75">
      <c r="A25" s="39" t="s">
        <v>156</v>
      </c>
      <c r="B25" s="171">
        <v>0.019572953736654804</v>
      </c>
      <c r="C25" s="172">
        <v>11</v>
      </c>
      <c r="D25" s="40">
        <v>10416.835</v>
      </c>
    </row>
    <row r="26" spans="1:4" s="38" customFormat="1" ht="12.75">
      <c r="A26" s="39" t="s">
        <v>82</v>
      </c>
      <c r="B26" s="171">
        <v>0.014234875444839857</v>
      </c>
      <c r="C26" s="172">
        <v>8</v>
      </c>
      <c r="D26" s="40">
        <v>12250</v>
      </c>
    </row>
    <row r="27" spans="1:4" s="38" customFormat="1" ht="12.75">
      <c r="A27" s="36"/>
      <c r="B27" s="169"/>
      <c r="C27" s="170"/>
      <c r="D27" s="37"/>
    </row>
    <row r="28" spans="1:4" s="38" customFormat="1" ht="12.75">
      <c r="A28" s="36" t="s">
        <v>26</v>
      </c>
      <c r="B28" s="169">
        <v>0.033807829181494664</v>
      </c>
      <c r="C28" s="170">
        <v>19</v>
      </c>
      <c r="D28" s="37">
        <v>8500</v>
      </c>
    </row>
    <row r="29" spans="1:4" s="32" customFormat="1" ht="12.75">
      <c r="A29" s="39" t="s">
        <v>91</v>
      </c>
      <c r="B29" s="171">
        <v>0.012455516014234875</v>
      </c>
      <c r="C29" s="172">
        <v>7</v>
      </c>
      <c r="D29" s="40">
        <v>12250</v>
      </c>
    </row>
    <row r="30" spans="1:4" s="32" customFormat="1" ht="12.75">
      <c r="A30" s="39" t="s">
        <v>157</v>
      </c>
      <c r="B30" s="171">
        <v>0.010676156583629894</v>
      </c>
      <c r="C30" s="172">
        <v>6</v>
      </c>
      <c r="D30" s="40">
        <v>12250</v>
      </c>
    </row>
    <row r="31" spans="1:4" s="38" customFormat="1" ht="12.75">
      <c r="A31" s="36"/>
      <c r="B31" s="169"/>
      <c r="C31" s="170"/>
      <c r="D31" s="37"/>
    </row>
    <row r="32" spans="1:4" s="38" customFormat="1" ht="12.75">
      <c r="A32" s="36" t="s">
        <v>21</v>
      </c>
      <c r="B32" s="169">
        <v>0.026690391459074734</v>
      </c>
      <c r="C32" s="170">
        <v>15</v>
      </c>
      <c r="D32" s="29">
        <v>8950</v>
      </c>
    </row>
    <row r="33" spans="1:4" ht="12.75">
      <c r="A33" s="39" t="s">
        <v>92</v>
      </c>
      <c r="B33" s="171">
        <v>0.014234875444839857</v>
      </c>
      <c r="C33" s="172">
        <v>8</v>
      </c>
      <c r="D33" s="40">
        <v>6400</v>
      </c>
    </row>
    <row r="34" spans="1:4" ht="12.75">
      <c r="A34" s="39"/>
      <c r="B34" s="171"/>
      <c r="C34" s="172"/>
      <c r="D34" s="40"/>
    </row>
    <row r="35" spans="1:4" s="32" customFormat="1" ht="12.75">
      <c r="A35" s="33" t="s">
        <v>14</v>
      </c>
      <c r="B35" s="166">
        <f>B39+B37+B43+B49+B47+B45</f>
        <v>0.1298932384341637</v>
      </c>
      <c r="C35" s="167">
        <f>C39+C37+C43+C49+C47+C45</f>
        <v>73</v>
      </c>
      <c r="D35" s="34">
        <v>8000</v>
      </c>
    </row>
    <row r="36" spans="1:4" s="32" customFormat="1" ht="12.75">
      <c r="A36" s="5"/>
      <c r="B36" s="60"/>
      <c r="C36" s="168"/>
      <c r="D36" s="35"/>
    </row>
    <row r="37" spans="1:4" s="32" customFormat="1" ht="12.75">
      <c r="A37" s="41" t="s">
        <v>20</v>
      </c>
      <c r="B37" s="171">
        <v>0.0498220640569395</v>
      </c>
      <c r="C37" s="172">
        <v>28</v>
      </c>
      <c r="D37" s="40">
        <v>6000</v>
      </c>
    </row>
    <row r="38" spans="1:4" s="32" customFormat="1" ht="12.75">
      <c r="A38" s="39"/>
      <c r="B38" s="171"/>
      <c r="C38" s="172"/>
      <c r="D38" s="29"/>
    </row>
    <row r="39" spans="1:4" s="32" customFormat="1" ht="12.75">
      <c r="A39" s="41" t="s">
        <v>73</v>
      </c>
      <c r="B39" s="171">
        <v>0.042704626334519574</v>
      </c>
      <c r="C39" s="172">
        <v>24</v>
      </c>
      <c r="D39" s="40">
        <v>7925</v>
      </c>
    </row>
    <row r="40" spans="1:4" s="32" customFormat="1" ht="12.75">
      <c r="A40" s="39" t="s">
        <v>37</v>
      </c>
      <c r="B40" s="171">
        <v>0.019572953736654804</v>
      </c>
      <c r="C40" s="172">
        <v>11</v>
      </c>
      <c r="D40" s="40">
        <v>8612</v>
      </c>
    </row>
    <row r="41" spans="1:4" s="32" customFormat="1" ht="12.75">
      <c r="A41" s="39" t="s">
        <v>169</v>
      </c>
      <c r="B41" s="171">
        <v>0.014234875444839857</v>
      </c>
      <c r="C41" s="172">
        <v>8</v>
      </c>
      <c r="D41" s="40">
        <v>8000</v>
      </c>
    </row>
    <row r="42" spans="1:4" s="32" customFormat="1" ht="12.75">
      <c r="A42" s="39"/>
      <c r="B42" s="171"/>
      <c r="C42" s="172"/>
      <c r="D42" s="40"/>
    </row>
    <row r="43" spans="1:4" s="32" customFormat="1" ht="12.75">
      <c r="A43" s="42" t="s">
        <v>44</v>
      </c>
      <c r="B43" s="171">
        <v>0.017793594306049824</v>
      </c>
      <c r="C43" s="172">
        <v>10</v>
      </c>
      <c r="D43" s="40">
        <v>8721.5</v>
      </c>
    </row>
    <row r="44" spans="1:4" s="32" customFormat="1" ht="12.75">
      <c r="A44" s="41"/>
      <c r="B44" s="171"/>
      <c r="C44" s="172"/>
      <c r="D44" s="40"/>
    </row>
    <row r="45" spans="1:4" s="32" customFormat="1" ht="12.75">
      <c r="A45" s="41" t="s">
        <v>81</v>
      </c>
      <c r="B45" s="171">
        <v>0.010676156583629894</v>
      </c>
      <c r="C45" s="172">
        <v>6</v>
      </c>
      <c r="D45" s="29">
        <v>3332</v>
      </c>
    </row>
    <row r="46" spans="1:4" s="32" customFormat="1" ht="12.75">
      <c r="A46" s="41"/>
      <c r="B46" s="171"/>
      <c r="C46" s="172"/>
      <c r="D46" s="29"/>
    </row>
    <row r="47" spans="1:4" s="32" customFormat="1" ht="14.25">
      <c r="A47" s="41" t="s">
        <v>80</v>
      </c>
      <c r="B47" s="171">
        <v>0.0071174377224199285</v>
      </c>
      <c r="C47" s="172">
        <v>4</v>
      </c>
      <c r="D47" s="29" t="s">
        <v>29</v>
      </c>
    </row>
    <row r="48" spans="1:4" s="32" customFormat="1" ht="12.75">
      <c r="A48" s="39"/>
      <c r="B48" s="171"/>
      <c r="C48" s="172"/>
      <c r="D48" s="40"/>
    </row>
    <row r="49" spans="1:4" s="32" customFormat="1" ht="14.25">
      <c r="A49" s="41" t="s">
        <v>79</v>
      </c>
      <c r="B49" s="171">
        <v>0.0017793594306049821</v>
      </c>
      <c r="C49" s="172">
        <v>1</v>
      </c>
      <c r="D49" s="29" t="s">
        <v>29</v>
      </c>
    </row>
    <row r="50" spans="1:4" s="32" customFormat="1" ht="12.75">
      <c r="A50" s="41"/>
      <c r="B50" s="171"/>
      <c r="C50" s="172"/>
      <c r="D50" s="29"/>
    </row>
    <row r="51" spans="1:4" ht="13.5" thickBot="1">
      <c r="A51" s="21" t="s">
        <v>146</v>
      </c>
      <c r="B51" s="127">
        <f>B9+B35</f>
        <v>1.0000000000000002</v>
      </c>
      <c r="C51" s="125">
        <f>C9+C35</f>
        <v>562</v>
      </c>
      <c r="D51" s="12">
        <v>8800</v>
      </c>
    </row>
    <row r="52" spans="1:2" ht="14.25">
      <c r="A52" s="140" t="s">
        <v>108</v>
      </c>
      <c r="B52" s="66"/>
    </row>
    <row r="53" spans="1:4" ht="14.25">
      <c r="A53" s="133" t="s">
        <v>158</v>
      </c>
      <c r="B53" s="66"/>
      <c r="C53" s="135"/>
      <c r="D53" s="136"/>
    </row>
    <row r="54" spans="1:4" ht="12.75">
      <c r="A54" s="133" t="s">
        <v>159</v>
      </c>
      <c r="B54" s="137"/>
      <c r="C54" s="138"/>
      <c r="D54" s="139"/>
    </row>
    <row r="55" spans="1:4" ht="12.75">
      <c r="A55" s="133" t="s">
        <v>94</v>
      </c>
      <c r="B55" s="137"/>
      <c r="C55" s="138"/>
      <c r="D55" s="139"/>
    </row>
    <row r="56" ht="12.75">
      <c r="A56" s="133" t="s">
        <v>76</v>
      </c>
    </row>
    <row r="58" ht="12.75">
      <c r="D58" s="29"/>
    </row>
    <row r="59" ht="12.75">
      <c r="D59" s="29"/>
    </row>
    <row r="61" ht="12.75">
      <c r="D61" s="29"/>
    </row>
  </sheetData>
  <sheetProtection/>
  <printOptions horizontalCentered="1"/>
  <pageMargins left="0.25" right="0.25" top="0.5" bottom="0.5" header="0.5" footer="0.25"/>
  <pageSetup horizontalDpi="300" verticalDpi="300" orientation="portrait" scale="90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8.7109375" style="95" customWidth="1"/>
    <col min="2" max="2" width="8.140625" style="97" bestFit="1" customWidth="1"/>
    <col min="3" max="3" width="9.7109375" style="96" bestFit="1" customWidth="1"/>
    <col min="4" max="4" width="9.140625" style="95" customWidth="1"/>
    <col min="5" max="5" width="10.7109375" style="95" customWidth="1"/>
    <col min="6" max="6" width="52.8515625" style="95" customWidth="1"/>
    <col min="7" max="16384" width="9.140625" style="95" customWidth="1"/>
  </cols>
  <sheetData>
    <row r="1" ht="12.75">
      <c r="A1" s="102" t="s">
        <v>30</v>
      </c>
    </row>
    <row r="2" ht="12.75">
      <c r="A2" s="102" t="s">
        <v>95</v>
      </c>
    </row>
    <row r="4" ht="12.75">
      <c r="A4" s="102" t="s">
        <v>72</v>
      </c>
    </row>
    <row r="5" ht="12.75">
      <c r="A5" s="119">
        <v>43357</v>
      </c>
    </row>
    <row r="6" ht="12.75">
      <c r="A6" s="118"/>
    </row>
    <row r="7" spans="1:3" ht="12.75">
      <c r="A7" s="117" t="s">
        <v>71</v>
      </c>
      <c r="B7" s="116" t="s">
        <v>0</v>
      </c>
      <c r="C7" s="115" t="s">
        <v>1</v>
      </c>
    </row>
    <row r="8" spans="1:3" ht="15" thickBot="1">
      <c r="A8" s="114"/>
      <c r="B8" s="113" t="s">
        <v>70</v>
      </c>
      <c r="C8" s="112" t="s">
        <v>69</v>
      </c>
    </row>
    <row r="9" spans="1:5" s="102" customFormat="1" ht="12.75">
      <c r="A9" s="110" t="s">
        <v>68</v>
      </c>
      <c r="B9" s="109">
        <f>SUM(B10:B16)</f>
        <v>0.8078291814946619</v>
      </c>
      <c r="C9" s="108">
        <f>SUM(C10:C16)</f>
        <v>454</v>
      </c>
      <c r="E9" s="95"/>
    </row>
    <row r="10" spans="1:3" ht="12.75">
      <c r="A10" s="107" t="s">
        <v>98</v>
      </c>
      <c r="B10" s="97">
        <f aca="true" t="shared" si="0" ref="B10:B16">C10/562</f>
        <v>0.3185053380782918</v>
      </c>
      <c r="C10" s="106">
        <v>179</v>
      </c>
    </row>
    <row r="11" spans="1:3" ht="25.5">
      <c r="A11" s="111" t="s">
        <v>99</v>
      </c>
      <c r="B11" s="97">
        <f t="shared" si="0"/>
        <v>0.1512455516014235</v>
      </c>
      <c r="C11" s="106">
        <v>85</v>
      </c>
    </row>
    <row r="12" spans="1:3" ht="25.5">
      <c r="A12" s="111" t="s">
        <v>100</v>
      </c>
      <c r="B12" s="97">
        <f t="shared" si="0"/>
        <v>0.14056939501779359</v>
      </c>
      <c r="C12" s="106">
        <v>79</v>
      </c>
    </row>
    <row r="13" spans="1:3" ht="12.75">
      <c r="A13" s="111" t="s">
        <v>101</v>
      </c>
      <c r="B13" s="97">
        <f t="shared" si="0"/>
        <v>0.11743772241992882</v>
      </c>
      <c r="C13" s="106">
        <v>66</v>
      </c>
    </row>
    <row r="14" spans="1:3" ht="12.75">
      <c r="A14" s="111" t="s">
        <v>102</v>
      </c>
      <c r="B14" s="97">
        <f t="shared" si="0"/>
        <v>0.04804270462633452</v>
      </c>
      <c r="C14" s="106">
        <v>27</v>
      </c>
    </row>
    <row r="15" spans="1:3" ht="12.75">
      <c r="A15" s="111" t="s">
        <v>103</v>
      </c>
      <c r="B15" s="97">
        <f t="shared" si="0"/>
        <v>0.030249110320284697</v>
      </c>
      <c r="C15" s="106">
        <v>17</v>
      </c>
    </row>
    <row r="16" spans="1:3" ht="25.5">
      <c r="A16" s="111" t="s">
        <v>166</v>
      </c>
      <c r="B16" s="97">
        <f t="shared" si="0"/>
        <v>0.0017793594306049821</v>
      </c>
      <c r="C16" s="106">
        <v>1</v>
      </c>
    </row>
    <row r="17" spans="1:3" ht="12.75">
      <c r="A17" s="107"/>
      <c r="C17" s="106"/>
    </row>
    <row r="18" spans="1:3" ht="14.25">
      <c r="A18" s="110" t="s">
        <v>67</v>
      </c>
      <c r="B18" s="109">
        <f>SUM(B19:B22)</f>
        <v>0.19217081850533807</v>
      </c>
      <c r="C18" s="108">
        <f>SUM(C19:C22)</f>
        <v>108</v>
      </c>
    </row>
    <row r="19" spans="1:3" ht="12.75">
      <c r="A19" s="111" t="s">
        <v>104</v>
      </c>
      <c r="B19" s="97">
        <f>C19/562</f>
        <v>0.08540925266903915</v>
      </c>
      <c r="C19" s="162">
        <v>48</v>
      </c>
    </row>
    <row r="20" spans="1:3" ht="12.75">
      <c r="A20" s="111" t="s">
        <v>105</v>
      </c>
      <c r="B20" s="97">
        <f>C20/562</f>
        <v>0.06227758007117438</v>
      </c>
      <c r="C20" s="162">
        <v>35</v>
      </c>
    </row>
    <row r="21" spans="1:5" s="102" customFormat="1" ht="12.75">
      <c r="A21" s="107" t="s">
        <v>106</v>
      </c>
      <c r="B21" s="97">
        <f>C21/562</f>
        <v>0.026690391459074734</v>
      </c>
      <c r="C21" s="162">
        <v>15</v>
      </c>
      <c r="E21" s="95"/>
    </row>
    <row r="22" spans="1:5" s="102" customFormat="1" ht="12.75">
      <c r="A22" s="107" t="s">
        <v>107</v>
      </c>
      <c r="B22" s="97">
        <f>C22/562</f>
        <v>0.017793594306049824</v>
      </c>
      <c r="C22" s="162">
        <v>10</v>
      </c>
      <c r="E22" s="95"/>
    </row>
    <row r="23" spans="1:3" s="100" customFormat="1" ht="12.75">
      <c r="A23" s="107"/>
      <c r="B23" s="97"/>
      <c r="C23" s="106"/>
    </row>
    <row r="24" spans="1:3" s="102" customFormat="1" ht="13.5" thickBot="1">
      <c r="A24" s="105" t="s">
        <v>146</v>
      </c>
      <c r="B24" s="104">
        <f>B9+B18</f>
        <v>1</v>
      </c>
      <c r="C24" s="103">
        <f>C9+C18</f>
        <v>562</v>
      </c>
    </row>
    <row r="25" spans="1:6" ht="14.25">
      <c r="A25" s="140" t="s">
        <v>108</v>
      </c>
      <c r="B25" s="66"/>
      <c r="C25" s="129"/>
      <c r="E25" s="101"/>
      <c r="F25" s="101"/>
    </row>
    <row r="26" ht="14.25">
      <c r="A26" s="98" t="s">
        <v>167</v>
      </c>
    </row>
    <row r="27" ht="12.75">
      <c r="A27" s="100" t="s">
        <v>168</v>
      </c>
    </row>
    <row r="36" ht="12.75">
      <c r="B36" s="99"/>
    </row>
    <row r="37" ht="12.75">
      <c r="B37" s="99"/>
    </row>
    <row r="38" ht="12.75">
      <c r="B38" s="99"/>
    </row>
    <row r="44" ht="14.25">
      <c r="A44" s="98"/>
    </row>
  </sheetData>
  <sheetProtection/>
  <printOptions horizontalCentered="1"/>
  <pageMargins left="0" right="0" top="1" bottom="1" header="0.5" footer="0.5"/>
  <pageSetup horizontalDpi="1200" verticalDpi="1200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M. Steven</dc:creator>
  <cp:keywords/>
  <dc:description/>
  <cp:lastModifiedBy>Chicago Booth</cp:lastModifiedBy>
  <cp:lastPrinted>2018-10-01T04:25:35Z</cp:lastPrinted>
  <dcterms:created xsi:type="dcterms:W3CDTF">1999-12-02T19:35:48Z</dcterms:created>
  <dcterms:modified xsi:type="dcterms:W3CDTF">2018-10-04T20:34:14Z</dcterms:modified>
  <cp:category/>
  <cp:version/>
  <cp:contentType/>
  <cp:contentStatus/>
</cp:coreProperties>
</file>