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91" windowWidth="14925" windowHeight="8040" tabRatio="955" activeTab="0"/>
  </bookViews>
  <sheets>
    <sheet name="Profile of Class" sheetId="1" r:id="rId1"/>
    <sheet name="Hires by Function" sheetId="2" r:id="rId2"/>
    <sheet name="Top Five Fun." sheetId="3" r:id="rId3"/>
    <sheet name="Hires by Industry" sheetId="4" r:id="rId4"/>
    <sheet name="Top Five Ind." sheetId="5" r:id="rId5"/>
    <sheet name="Hires by Location" sheetId="6" r:id="rId6"/>
    <sheet name="Major Employers" sheetId="7" r:id="rId7"/>
    <sheet name="Job Source" sheetId="8" r:id="rId8"/>
    <sheet name="Mixed Stats" sheetId="9" r:id="rId9"/>
  </sheets>
  <definedNames/>
  <calcPr fullCalcOnLoad="1"/>
</workbook>
</file>

<file path=xl/sharedStrings.xml><?xml version="1.0" encoding="utf-8"?>
<sst xmlns="http://schemas.openxmlformats.org/spreadsheetml/2006/main" count="337" uniqueCount="213">
  <si>
    <t>Function</t>
  </si>
  <si>
    <t>Percent</t>
  </si>
  <si>
    <t>Number</t>
  </si>
  <si>
    <t>Minimum</t>
  </si>
  <si>
    <t>Maximum</t>
  </si>
  <si>
    <t>Median</t>
  </si>
  <si>
    <t>of Hires</t>
  </si>
  <si>
    <t>Total</t>
  </si>
  <si>
    <t>Number of Hires</t>
  </si>
  <si>
    <t>Industry</t>
  </si>
  <si>
    <t>Percent of Hires</t>
  </si>
  <si>
    <r>
      <t>Salary</t>
    </r>
    <r>
      <rPr>
        <b/>
        <vertAlign val="superscript"/>
        <sz val="10"/>
        <rFont val="Arial"/>
        <family val="2"/>
      </rPr>
      <t xml:space="preserve">(1) </t>
    </r>
  </si>
  <si>
    <t>Top Five Functions</t>
  </si>
  <si>
    <t>Region</t>
  </si>
  <si>
    <r>
      <t>Salary</t>
    </r>
    <r>
      <rPr>
        <b/>
        <vertAlign val="superscript"/>
        <sz val="10"/>
        <rFont val="Arial"/>
        <family val="2"/>
      </rPr>
      <t>(1)</t>
    </r>
  </si>
  <si>
    <t>International</t>
  </si>
  <si>
    <t>United States</t>
  </si>
  <si>
    <t>Asia</t>
  </si>
  <si>
    <t>Mid-Atlantic</t>
  </si>
  <si>
    <t>Midwest</t>
  </si>
  <si>
    <t>Northeast</t>
  </si>
  <si>
    <t>West</t>
  </si>
  <si>
    <t>Southwest</t>
  </si>
  <si>
    <t>South</t>
  </si>
  <si>
    <t>All Others</t>
  </si>
  <si>
    <t>New Hires by Function - Full Time</t>
  </si>
  <si>
    <t>New Hires by Location:  Full Time</t>
  </si>
  <si>
    <t>New Hires by Industry - Full Time</t>
  </si>
  <si>
    <r>
      <t>Sign-On</t>
    </r>
    <r>
      <rPr>
        <b/>
        <vertAlign val="superscript"/>
        <sz val="10"/>
        <rFont val="Arial"/>
        <family val="2"/>
      </rPr>
      <t>(1,2,3)</t>
    </r>
  </si>
  <si>
    <t>Top Five Functions:  Full-Time</t>
  </si>
  <si>
    <t>The University of Chicago Booth School of Business</t>
  </si>
  <si>
    <r>
      <t>Insufficient data</t>
    </r>
    <r>
      <rPr>
        <vertAlign val="superscript"/>
        <sz val="10"/>
        <rFont val="Arial"/>
        <family val="2"/>
      </rPr>
      <t>(1)</t>
    </r>
  </si>
  <si>
    <t>Other</t>
  </si>
  <si>
    <t>Chicago</t>
  </si>
  <si>
    <t>Minneapolis</t>
  </si>
  <si>
    <t>New York</t>
  </si>
  <si>
    <t>Boston</t>
  </si>
  <si>
    <t>Los Angeles</t>
  </si>
  <si>
    <t>Houston</t>
  </si>
  <si>
    <t>Consulting</t>
  </si>
  <si>
    <t>Seattle</t>
  </si>
  <si>
    <t>Dallas</t>
  </si>
  <si>
    <t>Marketing</t>
  </si>
  <si>
    <t>Investment Banking</t>
  </si>
  <si>
    <t>Investment Management/Research</t>
  </si>
  <si>
    <t>Technology</t>
  </si>
  <si>
    <t>Investment Banking/Brokerage</t>
  </si>
  <si>
    <t>Canada</t>
  </si>
  <si>
    <t>Europe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</si>
  <si>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</si>
  <si>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</si>
  <si>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</si>
  <si>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</si>
  <si>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</si>
  <si>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t>U.S. Citizens/Permanent Residents</t>
  </si>
  <si>
    <t>By Three Months
Post Graduation</t>
  </si>
  <si>
    <t>At Graduation</t>
  </si>
  <si>
    <t>Total Graduates</t>
  </si>
  <si>
    <t>Not Responding to Survey</t>
  </si>
  <si>
    <t>Postponing Job Search</t>
  </si>
  <si>
    <t>Starting Own Business/Entrepreneur</t>
  </si>
  <si>
    <t>Sponsored</t>
  </si>
  <si>
    <t>Not Seeking Employment</t>
  </si>
  <si>
    <t>Seeking Employment</t>
  </si>
  <si>
    <t>of Students</t>
  </si>
  <si>
    <t>of Class</t>
  </si>
  <si>
    <t>Employment Profile</t>
  </si>
  <si>
    <t>Class Profile for Full-Time MBA, Joint Degree, and IMBA Graduates</t>
  </si>
  <si>
    <t>All</t>
  </si>
  <si>
    <t>Hires at Companies Hiring One Graduate</t>
  </si>
  <si>
    <t>Hires at Companies Hiring Two or Three</t>
  </si>
  <si>
    <t>Intern Hires</t>
  </si>
  <si>
    <t>Number of</t>
  </si>
  <si>
    <t xml:space="preserve">Number </t>
  </si>
  <si>
    <t>Companies That Hired</t>
  </si>
  <si>
    <r>
      <t>Direct Contact with Company</t>
    </r>
    <r>
      <rPr>
        <b/>
        <vertAlign val="superscript"/>
        <sz val="10"/>
        <rFont val="Arial"/>
        <family val="2"/>
      </rPr>
      <t>(1)</t>
    </r>
  </si>
  <si>
    <t>School-Facilitated</t>
  </si>
  <si>
    <t>Of Hires</t>
  </si>
  <si>
    <t>Method of Hire</t>
  </si>
  <si>
    <t>New Hires by Job Source - Full Time</t>
  </si>
  <si>
    <t>More than 5 years</t>
  </si>
  <si>
    <t>3 to 5 years</t>
  </si>
  <si>
    <t>1 to 3 years</t>
  </si>
  <si>
    <t>Less than 1 year</t>
  </si>
  <si>
    <t>Years of Experience</t>
  </si>
  <si>
    <t>Salary by Years of Experience - Full Time</t>
  </si>
  <si>
    <t>Technical Degree</t>
  </si>
  <si>
    <t>Business Degree</t>
  </si>
  <si>
    <t>Salary by Undergraduate Major - Full Time</t>
  </si>
  <si>
    <t>Citizenship</t>
  </si>
  <si>
    <t>Salary by Citizenship - Full Time</t>
  </si>
  <si>
    <t>Latin America and the Caribbean</t>
  </si>
  <si>
    <t xml:space="preserve"> </t>
  </si>
  <si>
    <t>International Graduates</t>
  </si>
  <si>
    <t>Continuing Education</t>
  </si>
  <si>
    <t>Bay Area</t>
  </si>
  <si>
    <t>Denver</t>
  </si>
  <si>
    <t xml:space="preserve">     Insufficient data indicates less than 1% reporting for all accepted offers and/or less than 50% with salary information. </t>
  </si>
  <si>
    <r>
      <t>Job Offers</t>
    </r>
    <r>
      <rPr>
        <b/>
        <vertAlign val="superscript"/>
        <sz val="10"/>
        <rFont val="Arial"/>
        <family val="2"/>
      </rPr>
      <t>(1)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</si>
  <si>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</si>
  <si>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Demographic Profile</t>
    </r>
    <r>
      <rPr>
        <b/>
        <vertAlign val="superscript"/>
        <sz val="10"/>
        <rFont val="Arial"/>
        <family val="2"/>
      </rPr>
      <t>(2)</t>
    </r>
  </si>
  <si>
    <t>Middle East and North Africa</t>
  </si>
  <si>
    <t xml:space="preserve">     than 50% with salary information.</t>
  </si>
  <si>
    <t xml:space="preserve">     information.  Insufficient data indicates less than 1% reporting for all accepted offers and/or less </t>
  </si>
  <si>
    <t>Product Management (Tech)</t>
  </si>
  <si>
    <t>Australia</t>
  </si>
  <si>
    <r>
      <t xml:space="preserve">(2)   </t>
    </r>
    <r>
      <rPr>
        <sz val="10"/>
        <rFont val="Arial"/>
        <family val="2"/>
      </rPr>
      <t>To be noted in this table, at least 50% of accepted offers in this function reported a bonus.  Overall, 63% of accepted offers reported a sign-on bonus.</t>
    </r>
  </si>
  <si>
    <r>
      <t xml:space="preserve">(2)   </t>
    </r>
    <r>
      <rPr>
        <sz val="10"/>
        <rFont val="Arial"/>
        <family val="2"/>
      </rPr>
      <t>To be noted in this table, at least 50% of accepted offers in this industry reported a bonus.  Overall, 63% of accepted offers reported a sign-on bonus.</t>
    </r>
  </si>
  <si>
    <t>Africa – sub Saharan</t>
  </si>
  <si>
    <t>Undergraduate Major</t>
  </si>
  <si>
    <t xml:space="preserve">     in September 2016.</t>
  </si>
  <si>
    <t>Profile of the Class of 2018</t>
  </si>
  <si>
    <t>August 2017, December 2017, March 2018, and June 2018</t>
  </si>
  <si>
    <t>Employment Statistics:  2017-2018</t>
  </si>
  <si>
    <r>
      <t xml:space="preserve">(1)   </t>
    </r>
    <r>
      <rPr>
        <sz val="10"/>
        <rFont val="Arial"/>
        <family val="2"/>
      </rPr>
      <t>Compensation information is self-reported. 91% of students reporting accepted offers included salary information.</t>
    </r>
  </si>
  <si>
    <r>
      <t xml:space="preserve">(1)   </t>
    </r>
    <r>
      <rPr>
        <sz val="10"/>
        <rFont val="Arial"/>
        <family val="2"/>
      </rPr>
      <t>Compensation information is self-reported.  91% of students reporting accepted offers included salary</t>
    </r>
  </si>
  <si>
    <t>Finance - Other</t>
  </si>
  <si>
    <t>General Management</t>
  </si>
  <si>
    <t>Operations - Production/Supply Chain Mgmt/Logistics</t>
  </si>
  <si>
    <t>Finance</t>
  </si>
  <si>
    <t>Private Equity</t>
  </si>
  <si>
    <t>Sales</t>
  </si>
  <si>
    <t>Agribusiness</t>
  </si>
  <si>
    <t>Education/Government/Non-Profit</t>
  </si>
  <si>
    <t>Energy</t>
  </si>
  <si>
    <t>Manufacturing/Chemicals/Plastics</t>
  </si>
  <si>
    <t>Media/Entertainment/Sports</t>
  </si>
  <si>
    <t>Retail</t>
  </si>
  <si>
    <t>Transportation Services/Equipment</t>
  </si>
  <si>
    <t>Financial Services</t>
  </si>
  <si>
    <t>Telecommunications</t>
  </si>
  <si>
    <t>Commercial Banking</t>
  </si>
  <si>
    <t>Diversified Financial Services</t>
  </si>
  <si>
    <t>Mexico City</t>
  </si>
  <si>
    <t>São Paulo</t>
  </si>
  <si>
    <t>Personal/Prior Business Contact</t>
  </si>
  <si>
    <t>External Job Board/Industry Event/Organization Website (not through GTS)</t>
  </si>
  <si>
    <t>Student-Facilitated Summer Employer</t>
  </si>
  <si>
    <t>Direct Contact from Organization</t>
  </si>
  <si>
    <t>Other Source</t>
  </si>
  <si>
    <t>Booth-Facilitated Summer Employer</t>
  </si>
  <si>
    <t>Interview on Campus - Invite Schedule</t>
  </si>
  <si>
    <t>Booth Facilitated Relationships (e.g., EIP, Fellow Student, Faculty, Student Groups, Trek, GTS Contacts, GTS Organization Notes)</t>
  </si>
  <si>
    <t>Booth Job Posting/Resume Referral</t>
  </si>
  <si>
    <t>Booth Recruiting and Networking Event (e.g., Corporate Conversation, Meet-n-Greet, Networking Night, Booth Panel Discussions)</t>
  </si>
  <si>
    <t>Alumni Contact</t>
  </si>
  <si>
    <t>Interview on Campus - Bid Schedule</t>
  </si>
  <si>
    <t>McKinsey &amp; Company, Inc.</t>
  </si>
  <si>
    <t>Bain &amp; Company, Inc.</t>
  </si>
  <si>
    <t>Amazon.com, Inc.</t>
  </si>
  <si>
    <t>The Boston Consulting Group, Inc.</t>
  </si>
  <si>
    <t>Accenture</t>
  </si>
  <si>
    <t>JPMorgan Chase &amp; Co.</t>
  </si>
  <si>
    <t>Google Inc.</t>
  </si>
  <si>
    <t>Goldman Sachs Group Inc.</t>
  </si>
  <si>
    <t>Microsoft Corporation</t>
  </si>
  <si>
    <t>Morgan Stanley</t>
  </si>
  <si>
    <t>Citigroup, Inc.</t>
  </si>
  <si>
    <t>Evercore Partners Inc.</t>
  </si>
  <si>
    <t>L.E.K. Consulting</t>
  </si>
  <si>
    <t>PwC Strategy&amp;</t>
  </si>
  <si>
    <t>A.T. Kearney, Inc.</t>
  </si>
  <si>
    <t xml:space="preserve">Credit Suisse </t>
  </si>
  <si>
    <t>Deloitte Consulting</t>
  </si>
  <si>
    <t>Pepsico, Inc.</t>
  </si>
  <si>
    <t>AlixPartners</t>
  </si>
  <si>
    <t>salesforce.com, inc.</t>
  </si>
  <si>
    <t>Tesla Motors, Inc</t>
  </si>
  <si>
    <t>William Blair</t>
  </si>
  <si>
    <t>ZS Associates Inc.</t>
  </si>
  <si>
    <t>Four or More Graduates (23 Companies)</t>
  </si>
  <si>
    <t>Hires at Companies Hiring Four or More Graduates
(23 Companies)</t>
  </si>
  <si>
    <t xml:space="preserve">     Graduates (30 Companies)</t>
  </si>
  <si>
    <t>Top Six Industries - Full-Time</t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</si>
  <si>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functions include graduates working at start-ups: Analytics/Data Science (2), Business Development (4), 
</t>
    </r>
  </si>
  <si>
    <t xml:space="preserve">     General Management (2), Marketing - Brand/Product Management (1), Product Management (Tech) (1), and Other (1).</t>
  </si>
  <si>
    <r>
      <t>Analytics/Data Science</t>
    </r>
    <r>
      <rPr>
        <vertAlign val="superscript"/>
        <sz val="10"/>
        <rFont val="Arial"/>
        <family val="2"/>
      </rPr>
      <t>(3)</t>
    </r>
  </si>
  <si>
    <r>
      <t>Other</t>
    </r>
    <r>
      <rPr>
        <vertAlign val="superscript"/>
        <sz val="10"/>
        <rFont val="Arial"/>
        <family val="2"/>
      </rPr>
      <t>(3)</t>
    </r>
  </si>
  <si>
    <r>
      <t>Business Development</t>
    </r>
    <r>
      <rPr>
        <vertAlign val="superscript"/>
        <sz val="10"/>
        <rFont val="Arial"/>
        <family val="2"/>
      </rPr>
      <t>(3)</t>
    </r>
  </si>
  <si>
    <r>
      <t>Corporate Strategy/Strategic Planning</t>
    </r>
    <r>
      <rPr>
        <vertAlign val="superscript"/>
        <sz val="10"/>
        <rFont val="Arial"/>
        <family val="2"/>
      </rPr>
      <t>(3)</t>
    </r>
  </si>
  <si>
    <r>
      <t>Company Finance (Analysis/Treasury)</t>
    </r>
    <r>
      <rPr>
        <vertAlign val="superscript"/>
        <sz val="10"/>
        <rFont val="Arial"/>
        <family val="2"/>
      </rPr>
      <t>(3)</t>
    </r>
  </si>
  <si>
    <r>
      <t>Venture Capital</t>
    </r>
    <r>
      <rPr>
        <vertAlign val="superscript"/>
        <sz val="10"/>
        <rFont val="Arial"/>
        <family val="2"/>
      </rPr>
      <t>(3)</t>
    </r>
  </si>
  <si>
    <r>
      <t>General Management</t>
    </r>
    <r>
      <rPr>
        <vertAlign val="superscript"/>
        <sz val="10"/>
        <rFont val="Arial"/>
        <family val="2"/>
      </rPr>
      <t>(3)</t>
    </r>
  </si>
  <si>
    <r>
      <t>Brand/Product Management</t>
    </r>
    <r>
      <rPr>
        <vertAlign val="superscript"/>
        <sz val="10"/>
        <rFont val="Arial"/>
        <family val="2"/>
      </rPr>
      <t>(3)</t>
    </r>
  </si>
  <si>
    <r>
      <t>Product Management (Tech)</t>
    </r>
    <r>
      <rPr>
        <vertAlign val="superscript"/>
        <sz val="10"/>
        <rFont val="Arial"/>
        <family val="2"/>
      </rPr>
      <t>(3)</t>
    </r>
  </si>
  <si>
    <t xml:space="preserve">     In total, 3.2% of accepted offers for the Class of 2018 were with start-ups.  For base salary, the minimum was $70,000, the maximum was $150,000, </t>
  </si>
  <si>
    <t xml:space="preserve">     and the median was $114,375.</t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</si>
  <si>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>Investment Management/Research also includes Mutual Funds and Hedge Funds.</t>
    </r>
  </si>
  <si>
    <r>
      <rPr>
        <vertAlign val="superscript"/>
        <sz val="10"/>
        <rFont val="Arial"/>
        <family val="2"/>
      </rPr>
      <t xml:space="preserve">(5)   </t>
    </r>
    <r>
      <rPr>
        <sz val="10"/>
        <rFont val="Arial"/>
        <family val="2"/>
      </rPr>
      <t>Healthcare Products and Services includes Biotech &amp; Life Sciences, Healthcare Products/Medical Devices, Healthcare Services, and Pharmaceutical Products.</t>
    </r>
  </si>
  <si>
    <r>
      <t>Investment Management/Research</t>
    </r>
    <r>
      <rPr>
        <vertAlign val="superscript"/>
        <sz val="10"/>
        <rFont val="Arial"/>
        <family val="2"/>
      </rPr>
      <t>(4)</t>
    </r>
  </si>
  <si>
    <t xml:space="preserve">     Financial Services - Venture Capital (1), Healthcare Products and Services (1), Real Estate (2), Technology - eCommerce and Internet (2), </t>
  </si>
  <si>
    <t xml:space="preserve">     Technology - Financial Technology (1), Technology - Hardware (2), and Technology - Software (4). </t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</si>
  <si>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industries include graduates working at start-ups: Consumer Products (1), Financial Services - Insurance (1), 
</t>
    </r>
  </si>
  <si>
    <t>Not Seeking, Other Reason</t>
  </si>
  <si>
    <r>
      <t xml:space="preserve">(1)  </t>
    </r>
    <r>
      <rPr>
        <sz val="10"/>
        <rFont val="Arial"/>
        <family val="0"/>
      </rPr>
      <t>Represents percent of students who are seeking employment.  Three student, representing</t>
    </r>
  </si>
  <si>
    <t xml:space="preserve">     0.6% of students seeking employment, reneged on offers that had been accepted.</t>
  </si>
  <si>
    <r>
      <t>Healthcare Products and Services</t>
    </r>
    <r>
      <rPr>
        <vertAlign val="superscript"/>
        <sz val="10"/>
        <rFont val="Arial"/>
        <family val="2"/>
      </rPr>
      <t>(3,5)</t>
    </r>
  </si>
  <si>
    <r>
      <t>Consumer Products</t>
    </r>
    <r>
      <rPr>
        <vertAlign val="superscript"/>
        <sz val="10"/>
        <rFont val="Arial"/>
        <family val="2"/>
      </rPr>
      <t>(3)</t>
    </r>
  </si>
  <si>
    <r>
      <t>Insurance</t>
    </r>
    <r>
      <rPr>
        <vertAlign val="superscript"/>
        <sz val="10"/>
        <rFont val="Arial"/>
        <family val="2"/>
      </rPr>
      <t>(3)</t>
    </r>
  </si>
  <si>
    <r>
      <t>Real Estate</t>
    </r>
    <r>
      <rPr>
        <vertAlign val="superscript"/>
        <sz val="10"/>
        <rFont val="Arial"/>
        <family val="2"/>
      </rPr>
      <t>(3)</t>
    </r>
  </si>
  <si>
    <r>
      <t>eCommerce and Internet</t>
    </r>
    <r>
      <rPr>
        <vertAlign val="superscript"/>
        <sz val="10"/>
        <rFont val="Arial"/>
        <family val="2"/>
      </rPr>
      <t>(3)</t>
    </r>
  </si>
  <si>
    <r>
      <t>Financial Technology</t>
    </r>
    <r>
      <rPr>
        <vertAlign val="superscript"/>
        <sz val="10"/>
        <rFont val="Arial"/>
        <family val="2"/>
      </rPr>
      <t>(3)</t>
    </r>
  </si>
  <si>
    <r>
      <t>Hardware</t>
    </r>
    <r>
      <rPr>
        <vertAlign val="superscript"/>
        <sz val="10"/>
        <rFont val="Arial"/>
        <family val="2"/>
      </rPr>
      <t>(3)</t>
    </r>
  </si>
  <si>
    <r>
      <t>Software</t>
    </r>
    <r>
      <rPr>
        <vertAlign val="superscript"/>
        <sz val="10"/>
        <rFont val="Arial"/>
        <family val="2"/>
      </rPr>
      <t>(3)</t>
    </r>
  </si>
  <si>
    <t xml:space="preserve">     for all accepted offers and/or less than 50% with salary information.</t>
  </si>
  <si>
    <r>
      <t xml:space="preserve">(1)   </t>
    </r>
    <r>
      <rPr>
        <sz val="10"/>
        <rFont val="Arial"/>
        <family val="2"/>
      </rPr>
      <t xml:space="preserve">Compensation information is self-reported. 91% of students reporting accepted offers included salary information. Insufficient data indicates less than 1% reporting </t>
    </r>
  </si>
  <si>
    <t xml:space="preserve">     Finance - Company Finance (Analysis/Treasury) (1), Finance - Venture Capital (1),</t>
  </si>
  <si>
    <r>
      <t xml:space="preserve">(1)   </t>
    </r>
    <r>
      <rPr>
        <sz val="10"/>
        <rFont val="Arial"/>
        <family val="2"/>
      </rPr>
      <t xml:space="preserve">Compensation information is self-reported.  91% of students reporting accepted offers included salary information. Insufficient data indicates less than 1% reporting </t>
    </r>
  </si>
  <si>
    <t>Major Employers 2018</t>
  </si>
  <si>
    <t>Booth-Supported External Career Conference (e.g., Prospanica, NBMBAA, Boston Career Forum, Reach Out MBA)</t>
  </si>
  <si>
    <t xml:space="preserve">    an established recruiting relationship.</t>
  </si>
  <si>
    <r>
      <t>(1)</t>
    </r>
    <r>
      <rPr>
        <sz val="10"/>
        <rFont val="Arial"/>
        <family val="0"/>
      </rPr>
      <t xml:space="preserve"> Approximately one-third of the accepted offers generated by students' direct contact with companies were with firms where the school has </t>
    </r>
  </si>
  <si>
    <t>Top Six Industries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</si>
</sst>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&quot;$&quot;#,##0"/>
    <numFmt numFmtId="168" formatCode="00000"/>
    <numFmt numFmtId="169" formatCode="&quot;$&quot;#,##0.00"/>
    <numFmt numFmtId="170" formatCode="&quot;$&quot;#,##0.0"/>
    <numFmt numFmtId="171" formatCode="[$-409]dddd\,\ mmmm\ dd\,\ yyyy"/>
    <numFmt numFmtId="172" formatCode="[$-409]mmmm\ d\,\ yyyy;@"/>
    <numFmt numFmtId="173" formatCode="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0409]m/d/yyyy"/>
    <numFmt numFmtId="180" formatCode="[$-10409]&quot;$&quot;#,##0.00;\(&quot;$&quot;#,##0.00\)"/>
    <numFmt numFmtId="181" formatCode="[$-10409]#,##0.00%"/>
    <numFmt numFmtId="182" formatCode="###0.000"/>
    <numFmt numFmtId="183" formatCode="[$-10409]0.00"/>
    <numFmt numFmtId="184" formatCode="[$-10409]m/d/yyyy\ h:mm:ss\ AM/PM"/>
    <numFmt numFmtId="185" formatCode="###0.0"/>
    <numFmt numFmtId="186" formatCode="###0"/>
    <numFmt numFmtId="187" formatCode="###0.0%"/>
  </numFmts>
  <fonts count="3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1" fillId="0" borderId="12" xfId="316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1" fillId="0" borderId="0" xfId="134" applyNumberFormat="1" applyFont="1" applyFill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7" fontId="1" fillId="0" borderId="13" xfId="134" applyNumberFormat="1" applyFont="1" applyFill="1" applyBorder="1" applyAlignment="1">
      <alignment horizontal="center"/>
    </xf>
    <xf numFmtId="167" fontId="1" fillId="0" borderId="0" xfId="134" applyNumberFormat="1" applyFont="1" applyFill="1" applyBorder="1" applyAlignment="1">
      <alignment horizontal="center"/>
    </xf>
    <xf numFmtId="0" fontId="0" fillId="0" borderId="0" xfId="134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left"/>
    </xf>
    <xf numFmtId="167" fontId="0" fillId="0" borderId="0" xfId="134" applyNumberFormat="1" applyFill="1" applyAlignment="1">
      <alignment horizontal="right"/>
    </xf>
    <xf numFmtId="167" fontId="0" fillId="0" borderId="0" xfId="134" applyNumberFormat="1" applyFill="1" applyAlignment="1">
      <alignment horizontal="center"/>
    </xf>
    <xf numFmtId="167" fontId="1" fillId="0" borderId="12" xfId="134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" fillId="0" borderId="0" xfId="134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/>
    </xf>
    <xf numFmtId="167" fontId="0" fillId="0" borderId="0" xfId="134" applyNumberFormat="1" applyFont="1" applyFill="1" applyAlignment="1">
      <alignment horizontal="right"/>
    </xf>
    <xf numFmtId="167" fontId="0" fillId="0" borderId="0" xfId="134" applyNumberFormat="1" applyFont="1" applyFill="1" applyAlignment="1">
      <alignment horizontal="center"/>
    </xf>
    <xf numFmtId="167" fontId="0" fillId="0" borderId="0" xfId="134" applyNumberFormat="1" applyFont="1" applyFill="1" applyBorder="1" applyAlignment="1">
      <alignment horizontal="right"/>
    </xf>
    <xf numFmtId="167" fontId="1" fillId="0" borderId="13" xfId="134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2" xfId="316" applyNumberFormat="1" applyFont="1" applyFill="1" applyBorder="1" applyAlignment="1">
      <alignment horizontal="left"/>
    </xf>
    <xf numFmtId="167" fontId="0" fillId="0" borderId="0" xfId="134" applyNumberFormat="1" applyFill="1" applyBorder="1" applyAlignment="1">
      <alignment horizontal="center"/>
    </xf>
    <xf numFmtId="167" fontId="1" fillId="0" borderId="0" xfId="134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317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317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317" applyNumberFormat="1" applyFont="1" applyAlignment="1">
      <alignment horizontal="center"/>
    </xf>
    <xf numFmtId="164" fontId="0" fillId="0" borderId="0" xfId="317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317" applyNumberFormat="1" applyFont="1" applyAlignment="1">
      <alignment horizontal="left"/>
    </xf>
    <xf numFmtId="164" fontId="0" fillId="0" borderId="0" xfId="317" applyNumberFormat="1" applyAlignment="1">
      <alignment horizontal="left"/>
    </xf>
    <xf numFmtId="164" fontId="1" fillId="0" borderId="0" xfId="317" applyNumberFormat="1" applyFont="1" applyFill="1" applyBorder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0" fontId="1" fillId="0" borderId="0" xfId="0" applyFont="1" applyAlignment="1">
      <alignment/>
    </xf>
    <xf numFmtId="164" fontId="1" fillId="0" borderId="10" xfId="317" applyNumberFormat="1" applyFont="1" applyFill="1" applyBorder="1" applyAlignment="1">
      <alignment horizontal="center"/>
    </xf>
    <xf numFmtId="164" fontId="1" fillId="0" borderId="0" xfId="317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67" fontId="1" fillId="0" borderId="0" xfId="0" applyNumberFormat="1" applyFont="1" applyFill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7" fontId="1" fillId="0" borderId="11" xfId="134" applyNumberFormat="1" applyFont="1" applyFill="1" applyBorder="1" applyAlignment="1">
      <alignment horizontal="right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164" fontId="0" fillId="0" borderId="0" xfId="242" applyNumberFormat="1" applyFill="1">
      <alignment/>
      <protection/>
    </xf>
    <xf numFmtId="0" fontId="0" fillId="0" borderId="0" xfId="242" applyFont="1" applyFill="1">
      <alignment/>
      <protection/>
    </xf>
    <xf numFmtId="0" fontId="3" fillId="0" borderId="0" xfId="242" applyFon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14" xfId="242" applyFill="1" applyBorder="1" applyAlignment="1">
      <alignment horizontal="center"/>
      <protection/>
    </xf>
    <xf numFmtId="0" fontId="1" fillId="0" borderId="0" xfId="242" applyFont="1" applyFill="1">
      <alignment/>
      <protection/>
    </xf>
    <xf numFmtId="0" fontId="0" fillId="0" borderId="0" xfId="242" applyFill="1" applyAlignment="1">
      <alignment horizontal="left" indent="1"/>
      <protection/>
    </xf>
    <xf numFmtId="15" fontId="1" fillId="0" borderId="13" xfId="242" applyNumberFormat="1" applyFont="1" applyFill="1" applyBorder="1">
      <alignment/>
      <protection/>
    </xf>
    <xf numFmtId="15" fontId="1" fillId="0" borderId="12" xfId="242" applyNumberFormat="1" applyFont="1" applyFill="1" applyBorder="1">
      <alignment/>
      <protection/>
    </xf>
    <xf numFmtId="15" fontId="7" fillId="0" borderId="0" xfId="242" applyNumberFormat="1" applyFont="1" applyFill="1">
      <alignment/>
      <protection/>
    </xf>
    <xf numFmtId="172" fontId="1" fillId="0" borderId="0" xfId="242" applyNumberFormat="1" applyFont="1" applyFill="1" applyAlignment="1">
      <alignment horizontal="left"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0" fontId="1" fillId="0" borderId="11" xfId="227" applyFont="1" applyFill="1" applyBorder="1" applyAlignment="1">
      <alignment horizontal="right"/>
      <protection/>
    </xf>
    <xf numFmtId="164" fontId="1" fillId="0" borderId="11" xfId="227" applyNumberFormat="1" applyFont="1" applyFill="1" applyBorder="1" applyAlignment="1">
      <alignment horizontal="right"/>
      <protection/>
    </xf>
    <xf numFmtId="0" fontId="1" fillId="0" borderId="11" xfId="227" applyFont="1" applyFill="1" applyBorder="1">
      <alignment/>
      <protection/>
    </xf>
    <xf numFmtId="0" fontId="1" fillId="0" borderId="0" xfId="227" applyFont="1" applyFill="1">
      <alignment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0" fillId="0" borderId="0" xfId="227" applyFill="1" applyAlignment="1">
      <alignment horizontal="right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0" fontId="1" fillId="0" borderId="13" xfId="227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72" fontId="1" fillId="0" borderId="0" xfId="227" applyNumberFormat="1" applyFont="1" applyFill="1" applyAlignment="1">
      <alignment horizontal="left"/>
      <protection/>
    </xf>
    <xf numFmtId="164" fontId="0" fillId="0" borderId="0" xfId="227" applyNumberFormat="1" applyFill="1" applyAlignment="1">
      <alignment horizontal="center"/>
      <protection/>
    </xf>
    <xf numFmtId="0" fontId="1" fillId="0" borderId="0" xfId="227" applyFont="1" applyFill="1" applyAlignment="1">
      <alignment horizontal="right"/>
      <protection/>
    </xf>
    <xf numFmtId="164" fontId="1" fillId="0" borderId="0" xfId="227" applyNumberFormat="1" applyFont="1" applyFill="1" applyAlignment="1">
      <alignment horizontal="right"/>
      <protection/>
    </xf>
    <xf numFmtId="164" fontId="0" fillId="0" borderId="0" xfId="227" applyNumberFormat="1" applyFill="1" applyAlignment="1">
      <alignment horizontal="right"/>
      <protection/>
    </xf>
    <xf numFmtId="164" fontId="0" fillId="0" borderId="0" xfId="227" applyNumberFormat="1" applyFill="1" applyBorder="1" applyAlignment="1">
      <alignment horizontal="right"/>
      <protection/>
    </xf>
    <xf numFmtId="0" fontId="0" fillId="0" borderId="0" xfId="227" applyFont="1" applyFill="1">
      <alignment/>
      <protection/>
    </xf>
    <xf numFmtId="0" fontId="1" fillId="0" borderId="11" xfId="227" applyFont="1" applyFill="1" applyBorder="1" applyAlignment="1">
      <alignment wrapText="1"/>
      <protection/>
    </xf>
    <xf numFmtId="0" fontId="7" fillId="0" borderId="0" xfId="227" applyFont="1" applyFill="1" applyAlignment="1">
      <alignment horizontal="right"/>
      <protection/>
    </xf>
    <xf numFmtId="0" fontId="0" fillId="0" borderId="0" xfId="227" applyFill="1" applyBorder="1" applyAlignment="1">
      <alignment horizontal="right"/>
      <protection/>
    </xf>
    <xf numFmtId="0" fontId="0" fillId="0" borderId="0" xfId="227" applyFill="1" applyBorder="1">
      <alignment/>
      <protection/>
    </xf>
    <xf numFmtId="0" fontId="0" fillId="0" borderId="0" xfId="227" applyFont="1" applyFill="1" applyBorder="1">
      <alignment/>
      <protection/>
    </xf>
    <xf numFmtId="0" fontId="0" fillId="0" borderId="0" xfId="227" applyFont="1" applyFill="1" applyBorder="1" applyAlignment="1">
      <alignment wrapText="1"/>
      <protection/>
    </xf>
    <xf numFmtId="0" fontId="6" fillId="0" borderId="13" xfId="227" applyFont="1" applyFill="1" applyBorder="1" applyAlignment="1">
      <alignment horizontal="center"/>
      <protection/>
    </xf>
    <xf numFmtId="0" fontId="6" fillId="0" borderId="12" xfId="227" applyFont="1" applyFill="1" applyBorder="1" applyAlignment="1">
      <alignment horizontal="center"/>
      <protection/>
    </xf>
    <xf numFmtId="0" fontId="1" fillId="0" borderId="12" xfId="227" applyFont="1" applyFill="1" applyBorder="1" applyAlignment="1">
      <alignment horizontal="left"/>
      <protection/>
    </xf>
    <xf numFmtId="164" fontId="0" fillId="0" borderId="0" xfId="227" applyNumberFormat="1" applyFill="1" applyBorder="1" applyAlignment="1">
      <alignment horizontal="center"/>
      <protection/>
    </xf>
    <xf numFmtId="0" fontId="0" fillId="0" borderId="0" xfId="227" applyFill="1" applyBorder="1" applyAlignment="1">
      <alignment horizontal="center"/>
      <protection/>
    </xf>
    <xf numFmtId="0" fontId="0" fillId="0" borderId="0" xfId="227" applyFill="1" applyAlignment="1">
      <alignment horizontal="left" wrapText="1" indent="1"/>
      <protection/>
    </xf>
    <xf numFmtId="164" fontId="1" fillId="0" borderId="13" xfId="227" applyNumberFormat="1" applyFont="1" applyFill="1" applyBorder="1" applyAlignment="1">
      <alignment horizontal="left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67" fontId="0" fillId="0" borderId="0" xfId="227" applyNumberFormat="1" applyFill="1" applyAlignment="1">
      <alignment horizontal="center"/>
      <protection/>
    </xf>
    <xf numFmtId="3" fontId="0" fillId="0" borderId="0" xfId="227" applyNumberFormat="1" applyFill="1" applyAlignment="1">
      <alignment horizontal="center"/>
      <protection/>
    </xf>
    <xf numFmtId="167" fontId="0" fillId="0" borderId="0" xfId="137" applyNumberFormat="1" applyFont="1" applyFill="1" applyBorder="1" applyAlignment="1">
      <alignment/>
    </xf>
    <xf numFmtId="167" fontId="0" fillId="0" borderId="0" xfId="227" applyNumberFormat="1" applyFill="1" applyAlignment="1">
      <alignment/>
      <protection/>
    </xf>
    <xf numFmtId="164" fontId="0" fillId="0" borderId="0" xfId="227" applyNumberFormat="1" applyFill="1">
      <alignment/>
      <protection/>
    </xf>
    <xf numFmtId="167" fontId="1" fillId="0" borderId="13" xfId="227" applyNumberFormat="1" applyFont="1" applyFill="1" applyBorder="1" applyAlignment="1">
      <alignment horizontal="center"/>
      <protection/>
    </xf>
    <xf numFmtId="3" fontId="1" fillId="0" borderId="13" xfId="227" applyNumberFormat="1" applyFont="1" applyFill="1" applyBorder="1" applyAlignment="1">
      <alignment horizontal="center"/>
      <protection/>
    </xf>
    <xf numFmtId="0" fontId="1" fillId="0" borderId="13" xfId="227" applyFont="1" applyFill="1" applyBorder="1">
      <alignment/>
      <protection/>
    </xf>
    <xf numFmtId="167" fontId="1" fillId="0" borderId="12" xfId="227" applyNumberFormat="1" applyFont="1" applyFill="1" applyBorder="1" applyAlignment="1">
      <alignment horizontal="center"/>
      <protection/>
    </xf>
    <xf numFmtId="3" fontId="1" fillId="0" borderId="12" xfId="227" applyNumberFormat="1" applyFont="1" applyFill="1" applyBorder="1" applyAlignment="1">
      <alignment horizontal="center"/>
      <protection/>
    </xf>
    <xf numFmtId="0" fontId="1" fillId="0" borderId="12" xfId="227" applyFont="1" applyFill="1" applyBorder="1">
      <alignment/>
      <protection/>
    </xf>
    <xf numFmtId="3" fontId="0" fillId="0" borderId="0" xfId="227" applyNumberFormat="1" applyFill="1">
      <alignment/>
      <protection/>
    </xf>
    <xf numFmtId="167" fontId="1" fillId="0" borderId="11" xfId="227" applyNumberFormat="1" applyFont="1" applyFill="1" applyBorder="1" applyAlignment="1">
      <alignment horizontal="right"/>
      <protection/>
    </xf>
    <xf numFmtId="14" fontId="1" fillId="0" borderId="0" xfId="227" applyNumberFormat="1" applyFont="1" applyFill="1">
      <alignment/>
      <protection/>
    </xf>
    <xf numFmtId="167" fontId="0" fillId="0" borderId="0" xfId="227" applyNumberFormat="1" applyFill="1">
      <alignment/>
      <protection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left" inden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" fillId="0" borderId="0" xfId="227" applyNumberFormat="1" applyFont="1" applyFill="1" applyAlignment="1">
      <alignment horizontal="center"/>
      <protection/>
    </xf>
    <xf numFmtId="0" fontId="1" fillId="0" borderId="0" xfId="227" applyFont="1" applyFill="1" applyAlignment="1">
      <alignment horizontal="center" wrapText="1"/>
      <protection/>
    </xf>
    <xf numFmtId="0" fontId="0" fillId="0" borderId="0" xfId="227" applyFill="1" applyAlignment="1">
      <alignment horizontal="center" wrapText="1"/>
      <protection/>
    </xf>
    <xf numFmtId="164" fontId="1" fillId="0" borderId="11" xfId="227" applyNumberFormat="1" applyFont="1" applyFill="1" applyBorder="1" applyAlignment="1">
      <alignment horizontal="center"/>
      <protection/>
    </xf>
    <xf numFmtId="0" fontId="1" fillId="0" borderId="11" xfId="227" applyFont="1" applyFill="1" applyBorder="1" applyAlignment="1">
      <alignment horizontal="center"/>
      <protection/>
    </xf>
    <xf numFmtId="3" fontId="1" fillId="0" borderId="11" xfId="227" applyNumberFormat="1" applyFont="1" applyFill="1" applyBorder="1" applyAlignment="1">
      <alignment horizontal="center"/>
      <protection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318" applyNumberFormat="1" applyFont="1" applyFill="1" applyBorder="1" applyAlignment="1">
      <alignment horizontal="center"/>
    </xf>
    <xf numFmtId="0" fontId="1" fillId="0" borderId="12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0" fontId="1" fillId="0" borderId="13" xfId="242" applyFont="1" applyFill="1" applyBorder="1" applyAlignment="1">
      <alignment horizontal="center"/>
      <protection/>
    </xf>
    <xf numFmtId="0" fontId="0" fillId="0" borderId="0" xfId="242" applyFill="1" applyBorder="1">
      <alignment/>
      <protection/>
    </xf>
    <xf numFmtId="0" fontId="0" fillId="0" borderId="0" xfId="242" applyFill="1" applyBorder="1" applyAlignment="1">
      <alignment horizontal="center"/>
      <protection/>
    </xf>
    <xf numFmtId="164" fontId="0" fillId="0" borderId="0" xfId="242" applyNumberFormat="1" applyFill="1" applyBorder="1" applyAlignment="1">
      <alignment horizontal="center"/>
      <protection/>
    </xf>
    <xf numFmtId="0" fontId="0" fillId="0" borderId="0" xfId="242" applyNumberFormat="1" applyFill="1" applyBorder="1" applyAlignment="1">
      <alignment horizontal="center"/>
      <protection/>
    </xf>
    <xf numFmtId="0" fontId="1" fillId="0" borderId="0" xfId="242" applyFont="1" applyFill="1" applyAlignment="1">
      <alignment horizontal="center"/>
      <protection/>
    </xf>
    <xf numFmtId="0" fontId="1" fillId="0" borderId="0" xfId="242" applyFont="1" applyFill="1" applyAlignment="1">
      <alignment horizontal="center" wrapText="1"/>
      <protection/>
    </xf>
    <xf numFmtId="164" fontId="0" fillId="0" borderId="0" xfId="252" applyNumberFormat="1" applyFill="1" applyAlignment="1">
      <alignment horizontal="center"/>
      <protection/>
    </xf>
    <xf numFmtId="9" fontId="0" fillId="0" borderId="0" xfId="318" applyNumberFormat="1" applyFill="1" applyAlignment="1">
      <alignment horizontal="center"/>
    </xf>
    <xf numFmtId="9" fontId="0" fillId="0" borderId="0" xfId="242" applyNumberFormat="1" applyFill="1" applyAlignment="1">
      <alignment horizontal="center"/>
      <protection/>
    </xf>
    <xf numFmtId="9" fontId="1" fillId="0" borderId="0" xfId="242" applyNumberFormat="1" applyFont="1" applyFill="1" applyAlignment="1">
      <alignment horizontal="center"/>
      <protection/>
    </xf>
    <xf numFmtId="164" fontId="0" fillId="0" borderId="0" xfId="0" applyNumberFormat="1" applyFont="1" applyFill="1" applyAlignment="1">
      <alignment/>
    </xf>
    <xf numFmtId="10" fontId="0" fillId="0" borderId="0" xfId="242" applyNumberFormat="1" applyFill="1">
      <alignment/>
      <protection/>
    </xf>
    <xf numFmtId="0" fontId="1" fillId="0" borderId="0" xfId="243" applyFont="1" applyFill="1">
      <alignment/>
      <protection/>
    </xf>
    <xf numFmtId="0" fontId="0" fillId="0" borderId="0" xfId="0" applyFont="1" applyFill="1" applyAlignment="1">
      <alignment/>
    </xf>
    <xf numFmtId="164" fontId="0" fillId="0" borderId="0" xfId="316" applyNumberFormat="1" applyFont="1" applyFill="1" applyAlignment="1">
      <alignment horizontal="center"/>
    </xf>
    <xf numFmtId="167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7" fontId="1" fillId="0" borderId="0" xfId="134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134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164" fontId="1" fillId="0" borderId="11" xfId="317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164" fontId="0" fillId="0" borderId="0" xfId="317" applyNumberFormat="1" applyFont="1" applyFill="1" applyAlignment="1">
      <alignment horizontal="center"/>
    </xf>
    <xf numFmtId="0" fontId="3" fillId="0" borderId="0" xfId="227" applyFont="1" applyFill="1">
      <alignment/>
      <protection/>
    </xf>
    <xf numFmtId="0" fontId="3" fillId="0" borderId="0" xfId="227" applyFont="1" applyFill="1" applyBorder="1" applyAlignment="1">
      <alignment/>
      <protection/>
    </xf>
    <xf numFmtId="0" fontId="0" fillId="0" borderId="0" xfId="227" applyFont="1" applyFill="1" applyBorder="1" applyAlignment="1">
      <alignment/>
      <protection/>
    </xf>
    <xf numFmtId="0" fontId="3" fillId="0" borderId="0" xfId="243" applyFont="1" applyFill="1">
      <alignment/>
      <protection/>
    </xf>
    <xf numFmtId="0" fontId="0" fillId="0" borderId="0" xfId="243" applyFont="1" applyFill="1">
      <alignment/>
      <protection/>
    </xf>
    <xf numFmtId="164" fontId="0" fillId="0" borderId="0" xfId="0" applyNumberFormat="1" applyFont="1" applyFill="1" applyAlignment="1">
      <alignment horizontal="center" wrapText="1"/>
    </xf>
    <xf numFmtId="0" fontId="7" fillId="0" borderId="0" xfId="227" applyFont="1" applyFill="1" applyBorder="1" applyAlignment="1">
      <alignment horizontal="right"/>
      <protection/>
    </xf>
    <xf numFmtId="3" fontId="0" fillId="0" borderId="0" xfId="227" applyNumberFormat="1" applyFont="1" applyFill="1" applyAlignment="1">
      <alignment horizontal="center"/>
      <protection/>
    </xf>
    <xf numFmtId="164" fontId="0" fillId="0" borderId="0" xfId="0" applyNumberFormat="1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3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167" fontId="1" fillId="0" borderId="13" xfId="0" applyNumberFormat="1" applyFont="1" applyFill="1" applyBorder="1" applyAlignment="1">
      <alignment horizontal="center"/>
    </xf>
  </cellXfs>
  <cellStyles count="3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6" xfId="142"/>
    <cellStyle name="Currency 6 2" xfId="143"/>
    <cellStyle name="Currency 7" xfId="144"/>
    <cellStyle name="Currency 7 2" xfId="145"/>
    <cellStyle name="Currency 8" xfId="146"/>
    <cellStyle name="Currency 8 2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7" xfId="327"/>
    <cellStyle name="Percent 7 2" xfId="328"/>
    <cellStyle name="Percent 8" xfId="329"/>
    <cellStyle name="Percent 8 2" xfId="330"/>
    <cellStyle name="Sheet Title" xfId="331"/>
    <cellStyle name="style1412120680060" xfId="332"/>
    <cellStyle name="style1412301755558" xfId="333"/>
    <cellStyle name="style1412301755757" xfId="334"/>
    <cellStyle name="style1538355986428" xfId="335"/>
    <cellStyle name="style1538355986499" xfId="336"/>
    <cellStyle name="style1538355986570" xfId="337"/>
    <cellStyle name="style1538355986640" xfId="338"/>
    <cellStyle name="style1538355986722" xfId="339"/>
    <cellStyle name="style1538355986794" xfId="340"/>
    <cellStyle name="Title" xfId="341"/>
    <cellStyle name="Total" xfId="342"/>
    <cellStyle name="Total 2" xfId="343"/>
    <cellStyle name="Total 2 2" xfId="344"/>
    <cellStyle name="Total 2 3" xfId="345"/>
    <cellStyle name="Total 2 4" xfId="346"/>
    <cellStyle name="Total 3" xfId="347"/>
    <cellStyle name="Total 4" xfId="348"/>
    <cellStyle name="Total 5" xfId="349"/>
    <cellStyle name="Total 6" xfId="350"/>
    <cellStyle name="Warning Text" xfId="351"/>
    <cellStyle name="Warning Text 2" xfId="352"/>
    <cellStyle name="Warning Text 2 2" xfId="353"/>
    <cellStyle name="Warning Text 2 3" xfId="354"/>
    <cellStyle name="Warning Text 2 4" xfId="355"/>
    <cellStyle name="Warning Text 3" xfId="356"/>
    <cellStyle name="Warning Text 4" xfId="357"/>
    <cellStyle name="Warning Text 5" xfId="358"/>
    <cellStyle name="Warning Text 6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Fun.'!$A$13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Fun.'!$B$13</c:f>
              <c:numCache/>
            </c:numRef>
          </c:val>
        </c:ser>
        <c:ser>
          <c:idx val="0"/>
          <c:order val="1"/>
          <c:tx>
            <c:strRef>
              <c:f>'Top Five Fun.'!$A$12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Fun.'!$B$12</c:f>
              <c:numCache/>
            </c:numRef>
          </c:val>
        </c:ser>
        <c:ser>
          <c:idx val="6"/>
          <c:order val="2"/>
          <c:tx>
            <c:strRef>
              <c:f>'Top Five Fun.'!$A$11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Fun.'!$B$11</c:f>
              <c:numCache/>
            </c:numRef>
          </c:val>
        </c:ser>
        <c:ser>
          <c:idx val="1"/>
          <c:order val="3"/>
          <c:tx>
            <c:strRef>
              <c:f>'Top Five Fun.'!$A$10</c:f>
              <c:strCache>
                <c:ptCount val="1"/>
                <c:pt idx="0">
                  <c:v>General Management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Fun.'!$B$10</c:f>
              <c:numCache/>
            </c:numRef>
          </c:val>
        </c:ser>
        <c:ser>
          <c:idx val="2"/>
          <c:order val="4"/>
          <c:tx>
            <c:strRef>
              <c:f>'Top Five Fun.'!$A$9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Fun.'!$B$9</c:f>
              <c:numCache/>
            </c:numRef>
          </c:val>
        </c:ser>
        <c:ser>
          <c:idx val="4"/>
          <c:order val="5"/>
          <c:tx>
            <c:strRef>
              <c:f>'Top Five Fun.'!$A$8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Fun.'!$B$8</c:f>
              <c:numCache/>
            </c:numRef>
          </c:val>
        </c:ser>
        <c:overlap val="100"/>
        <c:gapWidth val="35"/>
        <c:axId val="7577811"/>
        <c:axId val="1091436"/>
      </c:barChart>
      <c:catAx>
        <c:axId val="757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7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Six Industries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Ind.'!$A$14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Ind.'!$B$14</c:f>
              <c:numCache/>
            </c:numRef>
          </c:val>
        </c:ser>
        <c:ser>
          <c:idx val="4"/>
          <c:order val="1"/>
          <c:tx>
            <c:strRef>
              <c:f>'Top Five Ind.'!$A$13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Ind.'!$B$13</c:f>
              <c:numCache/>
            </c:numRef>
          </c:val>
        </c:ser>
        <c:ser>
          <c:idx val="2"/>
          <c:order val="2"/>
          <c:tx>
            <c:strRef>
              <c:f>'Top Five Ind.'!$A$12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Ind.'!$B$12</c:f>
              <c:numCache/>
            </c:numRef>
          </c:val>
        </c:ser>
        <c:ser>
          <c:idx val="1"/>
          <c:order val="3"/>
          <c:tx>
            <c:strRef>
              <c:f>'Top Five Ind.'!$A$11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Ind.'!$B$11</c:f>
              <c:numCache/>
            </c:numRef>
          </c:val>
        </c:ser>
        <c:ser>
          <c:idx val="6"/>
          <c:order val="4"/>
          <c:tx>
            <c:strRef>
              <c:f>'Top Five Ind.'!$A$10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Ind.'!$B$10</c:f>
              <c:numCache/>
            </c:numRef>
          </c:val>
        </c:ser>
        <c:ser>
          <c:idx val="0"/>
          <c:order val="5"/>
          <c:tx>
            <c:strRef>
              <c:f>'Top Five Ind.'!$A$9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Ind.'!$B$9</c:f>
              <c:numCache/>
            </c:numRef>
          </c:val>
        </c:ser>
        <c:ser>
          <c:idx val="5"/>
          <c:order val="6"/>
          <c:tx>
            <c:strRef>
              <c:f>'Top Five Ind.'!$A$8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Ind.'!$B$8</c:f>
              <c:numCache/>
            </c:numRef>
          </c:val>
        </c:ser>
        <c:overlap val="100"/>
        <c:gapWidth val="35"/>
        <c:axId val="9822925"/>
        <c:axId val="21297462"/>
      </c:barChart>
      <c:catAx>
        <c:axId val="98229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6</xdr:col>
      <xdr:colOff>85725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0" y="24765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38100</xdr:rowOff>
    </xdr:from>
    <xdr:to>
      <xdr:col>6</xdr:col>
      <xdr:colOff>95250</xdr:colOff>
      <xdr:row>48</xdr:row>
      <xdr:rowOff>161925</xdr:rowOff>
    </xdr:to>
    <xdr:graphicFrame>
      <xdr:nvGraphicFramePr>
        <xdr:cNvPr id="1" name="Chart 2"/>
        <xdr:cNvGraphicFramePr/>
      </xdr:nvGraphicFramePr>
      <xdr:xfrm>
        <a:off x="9525" y="264795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476250" cy="9525"/>
    <xdr:sp>
      <xdr:nvSpPr>
        <xdr:cNvPr id="1" name="AutoShape 1"/>
        <xdr:cNvSpPr>
          <a:spLocks noChangeAspect="1"/>
        </xdr:cNvSpPr>
      </xdr:nvSpPr>
      <xdr:spPr>
        <a:xfrm>
          <a:off x="0" y="5029200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2" name="AutoShape 2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3" name="AutoShape 3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76250" cy="9525"/>
    <xdr:sp>
      <xdr:nvSpPr>
        <xdr:cNvPr id="4" name="AutoShape 4"/>
        <xdr:cNvSpPr>
          <a:spLocks noChangeAspect="1"/>
        </xdr:cNvSpPr>
      </xdr:nvSpPr>
      <xdr:spPr>
        <a:xfrm>
          <a:off x="0" y="5029200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5" name="AutoShape 5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6" name="AutoShape 6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57421875" style="79" customWidth="1"/>
    <col min="2" max="2" width="19.7109375" style="81" customWidth="1"/>
    <col min="3" max="3" width="19.7109375" style="80" customWidth="1"/>
    <col min="4" max="4" width="9.140625" style="79" customWidth="1"/>
    <col min="5" max="5" width="27.140625" style="79" bestFit="1" customWidth="1"/>
    <col min="6" max="6" width="17.421875" style="79" customWidth="1"/>
    <col min="7" max="16384" width="9.140625" style="79" customWidth="1"/>
  </cols>
  <sheetData>
    <row r="1" ht="12.75">
      <c r="A1" s="87" t="s">
        <v>30</v>
      </c>
    </row>
    <row r="2" ht="12.75">
      <c r="A2" s="87" t="s">
        <v>113</v>
      </c>
    </row>
    <row r="4" ht="12.75">
      <c r="A4" s="87" t="s">
        <v>111</v>
      </c>
    </row>
    <row r="5" ht="12.75">
      <c r="A5" s="92">
        <v>43357</v>
      </c>
    </row>
    <row r="6" ht="12.75">
      <c r="A6" s="91" t="s">
        <v>67</v>
      </c>
    </row>
    <row r="7" ht="12.75">
      <c r="A7" s="91" t="s">
        <v>112</v>
      </c>
    </row>
    <row r="8" spans="1:3" ht="12.75">
      <c r="A8" s="90" t="s">
        <v>66</v>
      </c>
      <c r="B8" s="160" t="s">
        <v>1</v>
      </c>
      <c r="C8" s="161" t="s">
        <v>2</v>
      </c>
    </row>
    <row r="9" spans="1:3" ht="13.5" thickBot="1">
      <c r="A9" s="89"/>
      <c r="B9" s="162" t="s">
        <v>65</v>
      </c>
      <c r="C9" s="163" t="s">
        <v>64</v>
      </c>
    </row>
    <row r="10" spans="1:5" ht="12.75">
      <c r="A10" s="79" t="s">
        <v>63</v>
      </c>
      <c r="B10" s="81">
        <f>C10/580</f>
        <v>0.8448275862068966</v>
      </c>
      <c r="C10" s="80">
        <v>490</v>
      </c>
      <c r="E10" s="82"/>
    </row>
    <row r="11" spans="2:5" ht="14.25">
      <c r="B11" s="84"/>
      <c r="C11" s="164"/>
      <c r="E11" s="82"/>
    </row>
    <row r="12" spans="1:5" ht="12.75">
      <c r="A12" s="79" t="s">
        <v>62</v>
      </c>
      <c r="B12" s="81">
        <f>SUM(B13:B17)</f>
        <v>0.12758620689655173</v>
      </c>
      <c r="C12" s="165">
        <f>SUM(C13:C17)</f>
        <v>74</v>
      </c>
      <c r="E12" s="82"/>
    </row>
    <row r="13" spans="1:5" ht="12.75">
      <c r="A13" s="88" t="s">
        <v>61</v>
      </c>
      <c r="B13" s="81">
        <f>C13/580</f>
        <v>0.08620689655172414</v>
      </c>
      <c r="C13" s="165">
        <v>50</v>
      </c>
      <c r="E13" s="82"/>
    </row>
    <row r="14" spans="1:6" ht="12.75">
      <c r="A14" s="88" t="s">
        <v>60</v>
      </c>
      <c r="B14" s="81">
        <f>C14/580</f>
        <v>0.032758620689655175</v>
      </c>
      <c r="C14" s="165">
        <v>19</v>
      </c>
      <c r="E14" s="82"/>
      <c r="F14" s="82"/>
    </row>
    <row r="15" spans="1:6" ht="12.75">
      <c r="A15" s="88" t="s">
        <v>94</v>
      </c>
      <c r="B15" s="81">
        <f>C15/580</f>
        <v>0.005172413793103448</v>
      </c>
      <c r="C15" s="165">
        <v>3</v>
      </c>
      <c r="E15" s="82"/>
      <c r="F15" s="82"/>
    </row>
    <row r="16" spans="1:5" ht="12.75">
      <c r="A16" s="88" t="s">
        <v>193</v>
      </c>
      <c r="B16" s="81">
        <f>C16/580</f>
        <v>0.0017241379310344827</v>
      </c>
      <c r="C16" s="165">
        <v>1</v>
      </c>
      <c r="E16" s="82"/>
    </row>
    <row r="17" spans="1:5" ht="12.75">
      <c r="A17" s="88" t="s">
        <v>59</v>
      </c>
      <c r="B17" s="81">
        <f>C17/580</f>
        <v>0.0017241379310344827</v>
      </c>
      <c r="C17" s="165">
        <v>1</v>
      </c>
      <c r="E17" s="82"/>
    </row>
    <row r="18" spans="2:12" ht="14.25">
      <c r="B18" s="84"/>
      <c r="C18" s="164"/>
      <c r="E18" s="82"/>
      <c r="L18" s="175"/>
    </row>
    <row r="19" spans="1:12" ht="12.75">
      <c r="A19" s="79" t="s">
        <v>58</v>
      </c>
      <c r="B19" s="81">
        <f>C19/580</f>
        <v>0.027586206896551724</v>
      </c>
      <c r="C19" s="165">
        <v>16</v>
      </c>
      <c r="E19" s="82"/>
      <c r="L19" s="175"/>
    </row>
    <row r="20" spans="2:12" ht="14.25">
      <c r="B20" s="84"/>
      <c r="C20" s="164"/>
      <c r="E20" s="82"/>
      <c r="L20" s="175"/>
    </row>
    <row r="21" spans="1:12" ht="12.75">
      <c r="A21" s="79" t="s">
        <v>57</v>
      </c>
      <c r="B21" s="166">
        <f>B10+B12+B19</f>
        <v>1</v>
      </c>
      <c r="C21" s="167">
        <f>C10+C12+C19</f>
        <v>580</v>
      </c>
      <c r="E21" s="82"/>
      <c r="L21" s="175"/>
    </row>
    <row r="23" spans="1:4" ht="25.5">
      <c r="A23" s="176" t="s">
        <v>98</v>
      </c>
      <c r="B23" s="168" t="s">
        <v>56</v>
      </c>
      <c r="C23" s="169" t="s">
        <v>55</v>
      </c>
      <c r="D23" s="83"/>
    </row>
    <row r="24" spans="1:3" ht="12.75">
      <c r="A24" s="79" t="s">
        <v>54</v>
      </c>
      <c r="B24" s="170">
        <v>0.904320987654321</v>
      </c>
      <c r="C24" s="170">
        <v>0.9691358024691358</v>
      </c>
    </row>
    <row r="25" spans="1:3" ht="12.75">
      <c r="A25" s="79" t="s">
        <v>93</v>
      </c>
      <c r="B25" s="170">
        <v>0.8734939759036144</v>
      </c>
      <c r="C25" s="170">
        <v>0.9518072289156626</v>
      </c>
    </row>
    <row r="26" spans="1:5" ht="12.75">
      <c r="A26" s="79" t="s">
        <v>7</v>
      </c>
      <c r="B26" s="170">
        <v>0.8938775510204081</v>
      </c>
      <c r="C26" s="170">
        <v>0.963265306122449</v>
      </c>
      <c r="D26" s="82"/>
      <c r="E26" s="82"/>
    </row>
    <row r="27" spans="2:3" ht="12.75">
      <c r="B27" s="171"/>
      <c r="C27" s="172"/>
    </row>
    <row r="28" spans="1:3" ht="25.5">
      <c r="A28" s="176" t="s">
        <v>99</v>
      </c>
      <c r="B28" s="173" t="s">
        <v>56</v>
      </c>
      <c r="C28" s="169" t="s">
        <v>55</v>
      </c>
    </row>
    <row r="29" spans="1:3" ht="12.75">
      <c r="A29" s="79" t="s">
        <v>54</v>
      </c>
      <c r="B29" s="170">
        <v>0.8888888888888888</v>
      </c>
      <c r="C29" s="170">
        <v>0.9598765432098766</v>
      </c>
    </row>
    <row r="30" spans="1:7" ht="12.75">
      <c r="A30" s="79" t="s">
        <v>93</v>
      </c>
      <c r="B30" s="170">
        <v>0.8493975903614458</v>
      </c>
      <c r="C30" s="170">
        <v>0.9457831325301205</v>
      </c>
      <c r="G30" s="82"/>
    </row>
    <row r="31" spans="1:5" ht="12.75">
      <c r="A31" s="79" t="s">
        <v>7</v>
      </c>
      <c r="B31" s="170">
        <v>0.8755102040816326</v>
      </c>
      <c r="C31" s="170">
        <v>0.9551020408163265</v>
      </c>
      <c r="D31" s="82"/>
      <c r="E31" s="82"/>
    </row>
    <row r="33" spans="1:3" s="87" customFormat="1" ht="14.25">
      <c r="A33" s="176" t="s">
        <v>100</v>
      </c>
      <c r="B33" s="85"/>
      <c r="C33" s="80"/>
    </row>
    <row r="34" spans="1:2" ht="12.75">
      <c r="A34" s="79" t="s">
        <v>53</v>
      </c>
      <c r="B34" s="212">
        <v>28</v>
      </c>
    </row>
    <row r="35" spans="1:2" ht="12.75">
      <c r="A35" s="79" t="s">
        <v>52</v>
      </c>
      <c r="B35" s="212">
        <v>4.8</v>
      </c>
    </row>
    <row r="36" spans="1:2" ht="12.75">
      <c r="A36" s="79" t="s">
        <v>51</v>
      </c>
      <c r="B36" s="213">
        <v>0.42</v>
      </c>
    </row>
    <row r="37" spans="1:5" ht="12.75">
      <c r="A37" s="79" t="s">
        <v>15</v>
      </c>
      <c r="B37" s="213">
        <v>0.36</v>
      </c>
      <c r="E37" s="82"/>
    </row>
    <row r="38" spans="1:3" ht="12.75">
      <c r="A38" s="214" t="s">
        <v>50</v>
      </c>
      <c r="B38" s="215">
        <v>0.13</v>
      </c>
      <c r="C38" s="86"/>
    </row>
    <row r="39" ht="14.25">
      <c r="A39" s="199" t="s">
        <v>194</v>
      </c>
    </row>
    <row r="40" ht="12.75">
      <c r="A40" s="200" t="s">
        <v>195</v>
      </c>
    </row>
    <row r="41" ht="14.25">
      <c r="A41" s="199" t="s">
        <v>49</v>
      </c>
    </row>
    <row r="42" ht="12.75">
      <c r="A42" s="200" t="s">
        <v>110</v>
      </c>
    </row>
    <row r="45" ht="12.75">
      <c r="A45" s="200"/>
    </row>
    <row r="46" ht="12.75">
      <c r="A46" s="200"/>
    </row>
    <row r="48" ht="12.75">
      <c r="A48" s="82"/>
    </row>
  </sheetData>
  <sheetProtection/>
  <printOptions horizontalCentered="1"/>
  <pageMargins left="0.75" right="0.75" top="0.5" bottom="0.5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4.7109375" style="15" customWidth="1"/>
    <col min="2" max="2" width="8.7109375" style="28" customWidth="1"/>
    <col min="3" max="3" width="8.7109375" style="16" customWidth="1"/>
    <col min="4" max="7" width="16.7109375" style="43" customWidth="1"/>
    <col min="8" max="8" width="28.28125" style="44" bestFit="1" customWidth="1"/>
    <col min="9" max="16384" width="9.140625" style="15" customWidth="1"/>
  </cols>
  <sheetData>
    <row r="1" spans="1:8" ht="12.75">
      <c r="A1" s="18" t="s">
        <v>30</v>
      </c>
      <c r="B1" s="20"/>
      <c r="C1" s="17"/>
      <c r="D1" s="33"/>
      <c r="E1" s="33"/>
      <c r="F1" s="33"/>
      <c r="G1" s="33"/>
      <c r="H1" s="34"/>
    </row>
    <row r="2" spans="1:8" ht="12.75">
      <c r="A2" s="18" t="s">
        <v>113</v>
      </c>
      <c r="B2" s="21"/>
      <c r="E2" s="33"/>
      <c r="F2" s="33"/>
      <c r="G2" s="33"/>
      <c r="H2" s="34"/>
    </row>
    <row r="3" spans="2:8" ht="12.75">
      <c r="B3" s="21"/>
      <c r="C3" s="22"/>
      <c r="D3" s="33"/>
      <c r="E3" s="33"/>
      <c r="F3" s="33"/>
      <c r="G3" s="33"/>
      <c r="H3" s="34"/>
    </row>
    <row r="4" spans="1:8" ht="12.75">
      <c r="A4" s="18" t="s">
        <v>25</v>
      </c>
      <c r="B4" s="20"/>
      <c r="D4" s="33"/>
      <c r="E4" s="33"/>
      <c r="F4" s="33"/>
      <c r="G4" s="33"/>
      <c r="H4" s="50"/>
    </row>
    <row r="5" spans="1:8" ht="12.75">
      <c r="A5" s="32">
        <v>43357</v>
      </c>
      <c r="B5" s="20"/>
      <c r="D5" s="33"/>
      <c r="E5" s="33"/>
      <c r="F5" s="33"/>
      <c r="G5" s="33"/>
      <c r="H5" s="50"/>
    </row>
    <row r="6" spans="1:8" ht="12.75">
      <c r="A6" s="9" t="s">
        <v>0</v>
      </c>
      <c r="B6" s="19" t="s">
        <v>1</v>
      </c>
      <c r="C6" s="11" t="s">
        <v>2</v>
      </c>
      <c r="D6" s="35" t="s">
        <v>3</v>
      </c>
      <c r="E6" s="35" t="s">
        <v>4</v>
      </c>
      <c r="F6" s="35" t="s">
        <v>5</v>
      </c>
      <c r="G6" s="35" t="s">
        <v>5</v>
      </c>
      <c r="H6" s="51"/>
    </row>
    <row r="7" spans="1:8" ht="15" thickBot="1">
      <c r="A7" s="12"/>
      <c r="B7" s="13" t="s">
        <v>6</v>
      </c>
      <c r="C7" s="14" t="s">
        <v>6</v>
      </c>
      <c r="D7" s="46" t="s">
        <v>11</v>
      </c>
      <c r="E7" s="46" t="s">
        <v>11</v>
      </c>
      <c r="F7" s="46" t="s">
        <v>11</v>
      </c>
      <c r="G7" s="216" t="s">
        <v>28</v>
      </c>
      <c r="H7" s="52"/>
    </row>
    <row r="8" spans="1:8" ht="14.25">
      <c r="A8" s="71" t="s">
        <v>176</v>
      </c>
      <c r="B8" s="146">
        <v>0.023504273504273504</v>
      </c>
      <c r="C8" s="147">
        <v>11</v>
      </c>
      <c r="D8" s="45">
        <v>73000</v>
      </c>
      <c r="E8" s="45">
        <v>170000</v>
      </c>
      <c r="F8" s="45">
        <v>125000</v>
      </c>
      <c r="G8" s="72"/>
      <c r="H8" s="52"/>
    </row>
    <row r="9" spans="1:8" ht="14.25">
      <c r="A9" s="71" t="s">
        <v>178</v>
      </c>
      <c r="B9" s="146">
        <v>0.021367521367521368</v>
      </c>
      <c r="C9" s="147">
        <v>10</v>
      </c>
      <c r="D9" s="45">
        <v>70000</v>
      </c>
      <c r="E9" s="45">
        <v>150000</v>
      </c>
      <c r="F9" s="45">
        <v>145000</v>
      </c>
      <c r="G9" s="72"/>
      <c r="H9" s="52"/>
    </row>
    <row r="10" spans="1:8" ht="12.75">
      <c r="A10" s="71" t="s">
        <v>39</v>
      </c>
      <c r="B10" s="146">
        <v>0.32264957264957267</v>
      </c>
      <c r="C10" s="147">
        <v>151</v>
      </c>
      <c r="D10" s="45">
        <v>53000</v>
      </c>
      <c r="E10" s="45">
        <v>170000</v>
      </c>
      <c r="F10" s="45">
        <v>150000</v>
      </c>
      <c r="G10" s="72">
        <v>25000</v>
      </c>
      <c r="H10" s="52"/>
    </row>
    <row r="11" spans="1:8" ht="14.25">
      <c r="A11" s="71" t="s">
        <v>179</v>
      </c>
      <c r="B11" s="146">
        <v>0.04914529914529915</v>
      </c>
      <c r="C11" s="147">
        <v>23</v>
      </c>
      <c r="D11" s="45">
        <v>92500</v>
      </c>
      <c r="E11" s="45">
        <v>145000</v>
      </c>
      <c r="F11" s="45">
        <v>124000</v>
      </c>
      <c r="G11" s="72">
        <v>23525</v>
      </c>
      <c r="H11" s="52"/>
    </row>
    <row r="12" spans="1:8" s="18" customFormat="1" ht="12.75">
      <c r="A12" s="182" t="s">
        <v>119</v>
      </c>
      <c r="B12" s="183">
        <v>0.35256410256410253</v>
      </c>
      <c r="C12" s="7">
        <v>165</v>
      </c>
      <c r="D12" s="184">
        <v>55000</v>
      </c>
      <c r="E12" s="184">
        <v>250000</v>
      </c>
      <c r="F12" s="184">
        <v>125000</v>
      </c>
      <c r="G12" s="185">
        <v>40000</v>
      </c>
      <c r="H12" s="52"/>
    </row>
    <row r="13" spans="1:8" ht="14.25">
      <c r="A13" s="181" t="s">
        <v>180</v>
      </c>
      <c r="B13" s="146">
        <v>0.05769230769230769</v>
      </c>
      <c r="C13" s="147">
        <v>27</v>
      </c>
      <c r="D13" s="45">
        <v>70000</v>
      </c>
      <c r="E13" s="45">
        <v>145000</v>
      </c>
      <c r="F13" s="45">
        <v>117000</v>
      </c>
      <c r="G13" s="72">
        <v>22500</v>
      </c>
      <c r="H13" s="52"/>
    </row>
    <row r="14" spans="1:8" ht="12.75">
      <c r="A14" s="181" t="s">
        <v>43</v>
      </c>
      <c r="B14" s="146">
        <v>0.13247863247863248</v>
      </c>
      <c r="C14" s="147">
        <v>62</v>
      </c>
      <c r="D14" s="45">
        <v>105000</v>
      </c>
      <c r="E14" s="45">
        <v>150000</v>
      </c>
      <c r="F14" s="45">
        <v>125000</v>
      </c>
      <c r="G14" s="72">
        <v>50000</v>
      </c>
      <c r="H14" s="52"/>
    </row>
    <row r="15" spans="1:8" ht="12.75">
      <c r="A15" s="181" t="s">
        <v>44</v>
      </c>
      <c r="B15" s="146">
        <v>0.05128205128205128</v>
      </c>
      <c r="C15" s="147">
        <v>24</v>
      </c>
      <c r="D15" s="45">
        <v>55000</v>
      </c>
      <c r="E15" s="45">
        <v>250000</v>
      </c>
      <c r="F15" s="45">
        <v>140000</v>
      </c>
      <c r="G15" s="72">
        <v>30000</v>
      </c>
      <c r="H15" s="52"/>
    </row>
    <row r="16" spans="1:8" ht="12.75">
      <c r="A16" s="181" t="s">
        <v>120</v>
      </c>
      <c r="B16" s="146">
        <v>0.06196581196581197</v>
      </c>
      <c r="C16" s="147">
        <v>29</v>
      </c>
      <c r="D16" s="45">
        <v>90000</v>
      </c>
      <c r="E16" s="45">
        <v>225000</v>
      </c>
      <c r="F16" s="45">
        <v>135000</v>
      </c>
      <c r="G16" s="72"/>
      <c r="H16" s="52"/>
    </row>
    <row r="17" spans="1:8" ht="14.25">
      <c r="A17" s="181" t="s">
        <v>181</v>
      </c>
      <c r="B17" s="146">
        <v>0.03205128205128205</v>
      </c>
      <c r="C17" s="147">
        <v>15</v>
      </c>
      <c r="D17" s="45">
        <v>75000</v>
      </c>
      <c r="E17" s="45">
        <v>200000</v>
      </c>
      <c r="F17" s="45">
        <v>125000</v>
      </c>
      <c r="G17" s="72"/>
      <c r="H17" s="52"/>
    </row>
    <row r="18" spans="1:8" ht="12.75">
      <c r="A18" s="181" t="s">
        <v>116</v>
      </c>
      <c r="B18" s="146">
        <v>0.017094017094017096</v>
      </c>
      <c r="C18" s="147">
        <v>8</v>
      </c>
      <c r="D18" s="45">
        <v>96000</v>
      </c>
      <c r="E18" s="45">
        <v>150000</v>
      </c>
      <c r="F18" s="45">
        <v>125000</v>
      </c>
      <c r="G18" s="72"/>
      <c r="H18" s="52"/>
    </row>
    <row r="19" spans="1:8" ht="14.25">
      <c r="A19" s="71" t="s">
        <v>182</v>
      </c>
      <c r="B19" s="146">
        <v>0.07692307692307693</v>
      </c>
      <c r="C19" s="147">
        <v>36</v>
      </c>
      <c r="D19" s="45">
        <v>105000</v>
      </c>
      <c r="E19" s="45">
        <v>150000</v>
      </c>
      <c r="F19" s="45">
        <v>125000</v>
      </c>
      <c r="G19" s="72">
        <v>35000</v>
      </c>
      <c r="H19" s="52"/>
    </row>
    <row r="20" spans="1:8" s="18" customFormat="1" ht="12.75">
      <c r="A20" s="206" t="s">
        <v>42</v>
      </c>
      <c r="B20" s="183">
        <v>0.06837606837606838</v>
      </c>
      <c r="C20" s="7">
        <v>32</v>
      </c>
      <c r="D20" s="184">
        <v>80000</v>
      </c>
      <c r="E20" s="184">
        <v>146400</v>
      </c>
      <c r="F20" s="184">
        <v>120000</v>
      </c>
      <c r="G20" s="185">
        <v>25000</v>
      </c>
      <c r="H20" s="52"/>
    </row>
    <row r="21" spans="1:8" ht="14.25">
      <c r="A21" s="181" t="s">
        <v>183</v>
      </c>
      <c r="B21" s="146">
        <v>0.05769230769230769</v>
      </c>
      <c r="C21" s="147">
        <v>27</v>
      </c>
      <c r="D21" s="45">
        <v>80000</v>
      </c>
      <c r="E21" s="45">
        <v>146400</v>
      </c>
      <c r="F21" s="45">
        <v>118000</v>
      </c>
      <c r="G21" s="72">
        <v>25000</v>
      </c>
      <c r="H21" s="52"/>
    </row>
    <row r="22" spans="1:8" ht="12.75">
      <c r="A22" s="181" t="s">
        <v>121</v>
      </c>
      <c r="B22" s="146">
        <v>0.010683760683760684</v>
      </c>
      <c r="C22" s="147">
        <v>5</v>
      </c>
      <c r="D22" s="45">
        <v>109000</v>
      </c>
      <c r="E22" s="45">
        <v>130000</v>
      </c>
      <c r="F22" s="45">
        <v>124600</v>
      </c>
      <c r="G22" s="72">
        <v>20000</v>
      </c>
      <c r="H22" s="52"/>
    </row>
    <row r="23" spans="1:8" ht="12.75">
      <c r="A23" s="71" t="s">
        <v>118</v>
      </c>
      <c r="B23" s="146">
        <v>0.01282051282051282</v>
      </c>
      <c r="C23" s="147">
        <v>6</v>
      </c>
      <c r="D23" s="45">
        <v>90000</v>
      </c>
      <c r="E23" s="45">
        <v>135000</v>
      </c>
      <c r="F23" s="45">
        <v>130000</v>
      </c>
      <c r="G23" s="72">
        <v>45000</v>
      </c>
      <c r="H23" s="52"/>
    </row>
    <row r="24" spans="1:8" s="29" customFormat="1" ht="14.25">
      <c r="A24" s="71" t="s">
        <v>184</v>
      </c>
      <c r="B24" s="146">
        <v>0.06837606837606838</v>
      </c>
      <c r="C24" s="147">
        <v>32</v>
      </c>
      <c r="D24" s="45">
        <v>112000</v>
      </c>
      <c r="E24" s="45">
        <v>145000</v>
      </c>
      <c r="F24" s="45">
        <v>130000</v>
      </c>
      <c r="G24" s="72">
        <v>50000</v>
      </c>
      <c r="H24" s="144"/>
    </row>
    <row r="25" spans="1:8" ht="14.25">
      <c r="A25" s="71" t="s">
        <v>177</v>
      </c>
      <c r="B25" s="146">
        <v>0.004273504273504274</v>
      </c>
      <c r="C25" s="147">
        <v>2</v>
      </c>
      <c r="D25" s="45" t="s">
        <v>31</v>
      </c>
      <c r="E25" s="45"/>
      <c r="F25" s="45"/>
      <c r="G25" s="72"/>
      <c r="H25" s="52"/>
    </row>
    <row r="26" spans="1:8" ht="13.5" thickBot="1">
      <c r="A26" s="5" t="s">
        <v>68</v>
      </c>
      <c r="B26" s="151">
        <v>1</v>
      </c>
      <c r="C26" s="153">
        <v>468</v>
      </c>
      <c r="D26" s="31">
        <v>53000</v>
      </c>
      <c r="E26" s="31">
        <v>250000</v>
      </c>
      <c r="F26" s="31">
        <v>130000</v>
      </c>
      <c r="G26" s="31">
        <v>25000</v>
      </c>
      <c r="H26" s="15"/>
    </row>
    <row r="27" spans="1:8" ht="14.25">
      <c r="A27" s="207" t="s">
        <v>205</v>
      </c>
      <c r="B27" s="209"/>
      <c r="C27" s="210"/>
      <c r="D27" s="33"/>
      <c r="E27" s="33"/>
      <c r="F27" s="33"/>
      <c r="G27" s="33"/>
      <c r="H27" s="15"/>
    </row>
    <row r="28" spans="1:8" ht="14.25">
      <c r="A28" s="208" t="s">
        <v>204</v>
      </c>
      <c r="B28" s="209"/>
      <c r="C28" s="210"/>
      <c r="D28" s="33"/>
      <c r="E28" s="33"/>
      <c r="F28" s="33"/>
      <c r="G28" s="33"/>
      <c r="H28" s="15"/>
    </row>
    <row r="29" spans="1:8" ht="14.25">
      <c r="A29" s="211" t="s">
        <v>106</v>
      </c>
      <c r="B29" s="21"/>
      <c r="D29" s="33"/>
      <c r="E29" s="33"/>
      <c r="F29" s="33"/>
      <c r="G29" s="33"/>
      <c r="H29" s="15"/>
    </row>
    <row r="30" spans="1:7" s="180" customFormat="1" ht="14.25">
      <c r="A30" s="177" t="s">
        <v>174</v>
      </c>
      <c r="B30" s="186"/>
      <c r="C30" s="187"/>
      <c r="D30" s="45"/>
      <c r="E30" s="188"/>
      <c r="F30" s="188"/>
      <c r="G30" s="188"/>
    </row>
    <row r="31" spans="1:8" ht="12.75">
      <c r="A31" s="177" t="s">
        <v>206</v>
      </c>
      <c r="B31" s="186"/>
      <c r="C31" s="187"/>
      <c r="D31" s="45"/>
      <c r="E31" s="188"/>
      <c r="F31" s="188"/>
      <c r="G31" s="188"/>
      <c r="H31" s="15"/>
    </row>
    <row r="32" spans="1:8" ht="12.75">
      <c r="A32" s="177" t="s">
        <v>175</v>
      </c>
      <c r="B32" s="186"/>
      <c r="C32" s="187"/>
      <c r="D32" s="45"/>
      <c r="E32" s="188"/>
      <c r="F32" s="188"/>
      <c r="G32" s="188"/>
      <c r="H32" s="15"/>
    </row>
    <row r="33" spans="1:7" ht="12.75">
      <c r="A33" s="194" t="s">
        <v>185</v>
      </c>
      <c r="B33" s="21"/>
      <c r="D33" s="45"/>
      <c r="E33" s="33"/>
      <c r="F33" s="33"/>
      <c r="G33" s="33"/>
    </row>
    <row r="34" spans="1:7" ht="12.75">
      <c r="A34" s="194" t="s">
        <v>186</v>
      </c>
      <c r="B34" s="21"/>
      <c r="D34" s="45"/>
      <c r="E34" s="33"/>
      <c r="F34" s="33"/>
      <c r="G34" s="33"/>
    </row>
    <row r="35" spans="1:7" ht="12.75">
      <c r="A35" s="145" t="s">
        <v>92</v>
      </c>
      <c r="B35" s="16"/>
      <c r="C35" s="43"/>
      <c r="G35" s="44"/>
    </row>
    <row r="36" ht="12.75">
      <c r="D36" s="45"/>
    </row>
    <row r="37" ht="12.75">
      <c r="D37" s="45"/>
    </row>
  </sheetData>
  <sheetProtection/>
  <printOptions horizontalCentered="1"/>
  <pageMargins left="0.25" right="0.25" top="0.5" bottom="0.5" header="0.5" footer="0.25"/>
  <pageSetup horizontalDpi="600" verticalDpi="6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54" customWidth="1"/>
    <col min="3" max="3" width="17.7109375" style="53" customWidth="1"/>
  </cols>
  <sheetData>
    <row r="1" spans="1:2" ht="12.75">
      <c r="A1" s="65" t="s">
        <v>30</v>
      </c>
      <c r="B1" s="67"/>
    </row>
    <row r="2" ht="12.75">
      <c r="A2" s="65" t="s">
        <v>113</v>
      </c>
    </row>
    <row r="3" ht="12.75">
      <c r="A3" s="15"/>
    </row>
    <row r="4" ht="12.75">
      <c r="A4" s="65" t="s">
        <v>29</v>
      </c>
    </row>
    <row r="5" spans="1:2" ht="13.5" thickBot="1">
      <c r="A5" s="68">
        <v>43357</v>
      </c>
      <c r="B5" s="67"/>
    </row>
    <row r="6" spans="1:3" ht="12.75">
      <c r="A6" s="3" t="s">
        <v>0</v>
      </c>
      <c r="B6" s="66" t="s">
        <v>10</v>
      </c>
      <c r="C6" s="4" t="s">
        <v>8</v>
      </c>
    </row>
    <row r="7" spans="1:3" ht="12.75">
      <c r="A7" s="2" t="s">
        <v>12</v>
      </c>
      <c r="B7" s="63">
        <f>SUM(B8:B12)</f>
        <v>0.6688034188034189</v>
      </c>
      <c r="C7" s="7">
        <f>SUM(C8:C12)</f>
        <v>313</v>
      </c>
    </row>
    <row r="8" spans="1:3" ht="12.75">
      <c r="A8" s="192" t="s">
        <v>39</v>
      </c>
      <c r="B8" s="195">
        <v>0.32264957264957267</v>
      </c>
      <c r="C8" s="187">
        <v>151</v>
      </c>
    </row>
    <row r="9" spans="1:3" ht="12.75">
      <c r="A9" s="192" t="s">
        <v>43</v>
      </c>
      <c r="B9" s="195">
        <v>0.13247863247863248</v>
      </c>
      <c r="C9" s="187">
        <v>62</v>
      </c>
    </row>
    <row r="10" spans="1:3" ht="12.75">
      <c r="A10" s="192" t="s">
        <v>117</v>
      </c>
      <c r="B10" s="195">
        <v>0.07692307692307693</v>
      </c>
      <c r="C10" s="187">
        <v>36</v>
      </c>
    </row>
    <row r="11" spans="1:3" ht="12.75">
      <c r="A11" s="192" t="s">
        <v>42</v>
      </c>
      <c r="B11" s="195">
        <v>0.06837606837606838</v>
      </c>
      <c r="C11" s="187">
        <v>32</v>
      </c>
    </row>
    <row r="12" spans="1:3" ht="12.75">
      <c r="A12" s="192" t="s">
        <v>104</v>
      </c>
      <c r="B12" s="195">
        <v>0.06837606837606838</v>
      </c>
      <c r="C12" s="187">
        <v>32</v>
      </c>
    </row>
    <row r="13" spans="1:3" ht="12.75">
      <c r="A13" s="29" t="s">
        <v>24</v>
      </c>
      <c r="B13" s="195">
        <v>0.3311965811965812</v>
      </c>
      <c r="C13" s="187">
        <v>155</v>
      </c>
    </row>
    <row r="14" spans="1:3" s="65" customFormat="1" ht="13.5" thickBot="1">
      <c r="A14" s="30" t="s">
        <v>68</v>
      </c>
      <c r="B14" s="193">
        <f>SUM(B8:B13)</f>
        <v>1</v>
      </c>
      <c r="C14" s="8">
        <f>SUM(C8:C13)</f>
        <v>468</v>
      </c>
    </row>
    <row r="15" spans="1:3" ht="12.75">
      <c r="A15" s="1"/>
      <c r="B15" s="64"/>
      <c r="C15" s="6"/>
    </row>
    <row r="16" spans="1:3" ht="12.75">
      <c r="A16" s="2"/>
      <c r="B16" s="63"/>
      <c r="C16" s="7"/>
    </row>
    <row r="19" spans="1:7" ht="12.75">
      <c r="A19" s="61"/>
      <c r="B19" s="62"/>
      <c r="C19" s="54"/>
      <c r="D19" s="62"/>
      <c r="E19" s="57"/>
      <c r="F19" s="59"/>
      <c r="G19" s="57"/>
    </row>
    <row r="20" spans="1:7" ht="12.75">
      <c r="A20" s="61"/>
      <c r="B20" s="60"/>
      <c r="C20" s="70"/>
      <c r="D20" s="60"/>
      <c r="E20" s="60"/>
      <c r="F20" s="59"/>
      <c r="G20" s="59"/>
    </row>
    <row r="29" ht="12.75">
      <c r="B29" s="58"/>
    </row>
    <row r="31" ht="12.75">
      <c r="D31" s="55"/>
    </row>
    <row r="32" ht="12.75">
      <c r="D32" s="55"/>
    </row>
    <row r="33" ht="12.75">
      <c r="D33" s="55"/>
    </row>
    <row r="34" spans="2:4" ht="12.75">
      <c r="B34" s="57"/>
      <c r="C34" s="56"/>
      <c r="D34" s="55"/>
    </row>
    <row r="35" spans="2:4" ht="12.75">
      <c r="B35" s="57"/>
      <c r="C35" s="56"/>
      <c r="D35" s="55"/>
    </row>
    <row r="36" spans="2:4" ht="12.75">
      <c r="B36" s="57"/>
      <c r="C36" s="56"/>
      <c r="D36" s="55"/>
    </row>
    <row r="37" spans="2:4" ht="12.75">
      <c r="B37"/>
      <c r="C37" s="56"/>
      <c r="D37" s="55"/>
    </row>
  </sheetData>
  <sheetProtection/>
  <printOptions horizontalCentered="1"/>
  <pageMargins left="0.75" right="0.75" top="0.5" bottom="0.25" header="0.25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4.7109375" style="15" customWidth="1"/>
    <col min="2" max="2" width="8.7109375" style="21" customWidth="1"/>
    <col min="3" max="3" width="8.7109375" style="16" customWidth="1"/>
    <col min="4" max="7" width="16.7109375" style="33" customWidth="1"/>
    <col min="8" max="8" width="16.8515625" style="34" bestFit="1" customWidth="1"/>
    <col min="9" max="16384" width="9.140625" style="15" customWidth="1"/>
  </cols>
  <sheetData>
    <row r="1" spans="1:8" ht="12.75">
      <c r="A1" s="18" t="s">
        <v>30</v>
      </c>
      <c r="B1" s="20"/>
      <c r="C1" s="17"/>
      <c r="E1" s="23"/>
      <c r="F1" s="23"/>
      <c r="G1" s="23"/>
      <c r="H1" s="40"/>
    </row>
    <row r="2" spans="1:8" ht="12.75">
      <c r="A2" s="18" t="s">
        <v>113</v>
      </c>
      <c r="B2" s="20"/>
      <c r="C2" s="17"/>
      <c r="E2" s="23"/>
      <c r="F2" s="23"/>
      <c r="G2" s="23"/>
      <c r="H2" s="40"/>
    </row>
    <row r="3" spans="2:8" ht="12.75">
      <c r="B3" s="20"/>
      <c r="C3" s="17"/>
      <c r="E3" s="23"/>
      <c r="F3" s="23"/>
      <c r="G3" s="23"/>
      <c r="H3" s="51"/>
    </row>
    <row r="4" spans="1:8" ht="12.75">
      <c r="A4" s="18" t="s">
        <v>27</v>
      </c>
      <c r="B4" s="20"/>
      <c r="C4" s="17"/>
      <c r="D4" s="23"/>
      <c r="E4" s="23"/>
      <c r="F4" s="23"/>
      <c r="G4" s="23"/>
      <c r="H4" s="51"/>
    </row>
    <row r="5" spans="1:8" ht="12.75">
      <c r="A5" s="32">
        <v>43357</v>
      </c>
      <c r="B5" s="20"/>
      <c r="C5" s="17"/>
      <c r="D5" s="23"/>
      <c r="E5" s="23"/>
      <c r="F5" s="23"/>
      <c r="G5" s="23"/>
      <c r="H5" s="51"/>
    </row>
    <row r="6" spans="1:8" ht="12.75">
      <c r="A6" s="9" t="s">
        <v>9</v>
      </c>
      <c r="B6" s="10" t="s">
        <v>1</v>
      </c>
      <c r="C6" s="11" t="s">
        <v>2</v>
      </c>
      <c r="D6" s="24" t="s">
        <v>3</v>
      </c>
      <c r="E6" s="24" t="s">
        <v>4</v>
      </c>
      <c r="F6" s="24" t="s">
        <v>5</v>
      </c>
      <c r="G6" s="24" t="s">
        <v>5</v>
      </c>
      <c r="H6" s="51"/>
    </row>
    <row r="7" spans="1:8" ht="15" thickBot="1">
      <c r="A7" s="48"/>
      <c r="B7" s="13" t="s">
        <v>6</v>
      </c>
      <c r="C7" s="14" t="s">
        <v>6</v>
      </c>
      <c r="D7" s="46" t="s">
        <v>11</v>
      </c>
      <c r="E7" s="46" t="s">
        <v>11</v>
      </c>
      <c r="F7" s="46" t="s">
        <v>11</v>
      </c>
      <c r="G7" s="216" t="s">
        <v>28</v>
      </c>
      <c r="H7" s="52"/>
    </row>
    <row r="8" spans="1:8" s="29" customFormat="1" ht="14.25">
      <c r="A8" s="189" t="s">
        <v>122</v>
      </c>
      <c r="B8" s="146">
        <v>0.008547008547008548</v>
      </c>
      <c r="C8" s="147">
        <v>4</v>
      </c>
      <c r="D8" s="45" t="s">
        <v>31</v>
      </c>
      <c r="E8" s="45"/>
      <c r="F8" s="45"/>
      <c r="G8" s="45"/>
      <c r="H8" s="144"/>
    </row>
    <row r="9" spans="1:7" s="29" customFormat="1" ht="12.75">
      <c r="A9" s="189" t="s">
        <v>39</v>
      </c>
      <c r="B9" s="146">
        <v>0.30982905982905984</v>
      </c>
      <c r="C9" s="147">
        <v>145</v>
      </c>
      <c r="D9" s="45">
        <v>53000</v>
      </c>
      <c r="E9" s="45">
        <v>170000</v>
      </c>
      <c r="F9" s="45">
        <v>150000</v>
      </c>
      <c r="G9" s="45">
        <v>25000</v>
      </c>
    </row>
    <row r="10" spans="1:7" s="29" customFormat="1" ht="14.25">
      <c r="A10" s="189" t="s">
        <v>197</v>
      </c>
      <c r="B10" s="146">
        <v>0.042735042735042736</v>
      </c>
      <c r="C10" s="147">
        <v>20</v>
      </c>
      <c r="D10" s="45">
        <v>103000</v>
      </c>
      <c r="E10" s="45">
        <v>138000</v>
      </c>
      <c r="F10" s="45">
        <v>115000</v>
      </c>
      <c r="G10" s="45">
        <v>25000</v>
      </c>
    </row>
    <row r="11" spans="1:7" s="29" customFormat="1" ht="14.25">
      <c r="A11" s="189" t="s">
        <v>123</v>
      </c>
      <c r="B11" s="146">
        <v>0.00641025641025641</v>
      </c>
      <c r="C11" s="147">
        <v>3</v>
      </c>
      <c r="D11" s="45" t="s">
        <v>31</v>
      </c>
      <c r="E11" s="45"/>
      <c r="F11" s="45"/>
      <c r="G11" s="45"/>
    </row>
    <row r="12" spans="1:7" s="29" customFormat="1" ht="12.75">
      <c r="A12" s="189" t="s">
        <v>124</v>
      </c>
      <c r="B12" s="146">
        <v>0.014957264957264958</v>
      </c>
      <c r="C12" s="147">
        <v>7</v>
      </c>
      <c r="D12" s="45">
        <v>115000</v>
      </c>
      <c r="E12" s="45">
        <v>150000</v>
      </c>
      <c r="F12" s="45">
        <v>120000</v>
      </c>
      <c r="G12" s="45">
        <v>25000</v>
      </c>
    </row>
    <row r="13" spans="1:7" s="18" customFormat="1" ht="12.75">
      <c r="A13" s="205" t="s">
        <v>129</v>
      </c>
      <c r="B13" s="183">
        <v>0.3162393162393162</v>
      </c>
      <c r="C13" s="7">
        <v>148</v>
      </c>
      <c r="D13" s="184">
        <v>55000</v>
      </c>
      <c r="E13" s="184">
        <v>250000</v>
      </c>
      <c r="F13" s="184">
        <v>125000</v>
      </c>
      <c r="G13" s="184">
        <v>40000</v>
      </c>
    </row>
    <row r="14" spans="1:7" s="29" customFormat="1" ht="14.25">
      <c r="A14" s="204" t="s">
        <v>131</v>
      </c>
      <c r="B14" s="146">
        <v>0.002136752136752137</v>
      </c>
      <c r="C14" s="147">
        <v>1</v>
      </c>
      <c r="D14" s="45" t="s">
        <v>31</v>
      </c>
      <c r="E14" s="45"/>
      <c r="F14" s="45"/>
      <c r="G14" s="45"/>
    </row>
    <row r="15" spans="1:7" s="29" customFormat="1" ht="12.75">
      <c r="A15" s="204" t="s">
        <v>132</v>
      </c>
      <c r="B15" s="146">
        <v>0.0641025641025641</v>
      </c>
      <c r="C15" s="147">
        <v>30</v>
      </c>
      <c r="D15" s="45">
        <v>70000</v>
      </c>
      <c r="E15" s="45">
        <v>150000</v>
      </c>
      <c r="F15" s="45">
        <v>125000</v>
      </c>
      <c r="G15" s="45">
        <v>40000</v>
      </c>
    </row>
    <row r="16" spans="1:7" s="29" customFormat="1" ht="14.25">
      <c r="A16" s="204" t="s">
        <v>198</v>
      </c>
      <c r="B16" s="146">
        <v>0.00641025641025641</v>
      </c>
      <c r="C16" s="147">
        <v>3</v>
      </c>
      <c r="D16" s="45" t="s">
        <v>31</v>
      </c>
      <c r="E16" s="45"/>
      <c r="F16" s="45"/>
      <c r="G16" s="45"/>
    </row>
    <row r="17" spans="1:7" s="29" customFormat="1" ht="12.75">
      <c r="A17" s="204" t="s">
        <v>46</v>
      </c>
      <c r="B17" s="146">
        <v>0.1047008547008547</v>
      </c>
      <c r="C17" s="147">
        <v>49</v>
      </c>
      <c r="D17" s="45">
        <v>100000</v>
      </c>
      <c r="E17" s="45">
        <v>150000</v>
      </c>
      <c r="F17" s="45">
        <v>125000</v>
      </c>
      <c r="G17" s="45">
        <v>50000</v>
      </c>
    </row>
    <row r="18" spans="1:7" s="29" customFormat="1" ht="14.25">
      <c r="A18" s="204" t="s">
        <v>189</v>
      </c>
      <c r="B18" s="146">
        <v>0.05555555555555555</v>
      </c>
      <c r="C18" s="147">
        <v>26</v>
      </c>
      <c r="D18" s="45">
        <v>55000</v>
      </c>
      <c r="E18" s="45">
        <v>250000</v>
      </c>
      <c r="F18" s="45">
        <v>140000</v>
      </c>
      <c r="G18" s="45">
        <v>33500</v>
      </c>
    </row>
    <row r="19" spans="1:7" s="29" customFormat="1" ht="12.75">
      <c r="A19" s="204" t="s">
        <v>120</v>
      </c>
      <c r="B19" s="146">
        <v>0.05555555555555555</v>
      </c>
      <c r="C19" s="147">
        <v>26</v>
      </c>
      <c r="D19" s="45">
        <v>95000</v>
      </c>
      <c r="E19" s="45">
        <v>225000</v>
      </c>
      <c r="F19" s="45">
        <v>150000</v>
      </c>
      <c r="G19" s="45"/>
    </row>
    <row r="20" spans="1:7" s="29" customFormat="1" ht="14.25">
      <c r="A20" s="204" t="s">
        <v>181</v>
      </c>
      <c r="B20" s="146">
        <v>0.027777777777777776</v>
      </c>
      <c r="C20" s="147">
        <v>13</v>
      </c>
      <c r="D20" s="45">
        <v>75000</v>
      </c>
      <c r="E20" s="45">
        <v>200000</v>
      </c>
      <c r="F20" s="45">
        <v>126000</v>
      </c>
      <c r="G20" s="45"/>
    </row>
    <row r="21" spans="1:7" s="29" customFormat="1" ht="14.25">
      <c r="A21" s="189" t="s">
        <v>196</v>
      </c>
      <c r="B21" s="146">
        <v>0.021367521367521368</v>
      </c>
      <c r="C21" s="147">
        <v>10</v>
      </c>
      <c r="D21" s="45">
        <v>115000</v>
      </c>
      <c r="E21" s="45">
        <v>150000</v>
      </c>
      <c r="F21" s="45">
        <v>125000</v>
      </c>
      <c r="G21" s="45">
        <v>20000</v>
      </c>
    </row>
    <row r="22" spans="1:7" s="29" customFormat="1" ht="14.25">
      <c r="A22" s="189" t="s">
        <v>125</v>
      </c>
      <c r="B22" s="146">
        <v>0.008547008547008548</v>
      </c>
      <c r="C22" s="147">
        <v>4</v>
      </c>
      <c r="D22" s="45" t="s">
        <v>31</v>
      </c>
      <c r="E22" s="45"/>
      <c r="F22" s="45"/>
      <c r="G22" s="45"/>
    </row>
    <row r="23" spans="1:7" s="29" customFormat="1" ht="12.75">
      <c r="A23" s="189" t="s">
        <v>126</v>
      </c>
      <c r="B23" s="146">
        <v>0.017094017094017096</v>
      </c>
      <c r="C23" s="147">
        <v>8</v>
      </c>
      <c r="D23" s="45">
        <v>100000</v>
      </c>
      <c r="E23" s="45">
        <v>125000</v>
      </c>
      <c r="F23" s="45">
        <v>125000</v>
      </c>
      <c r="G23" s="45">
        <v>25000</v>
      </c>
    </row>
    <row r="24" spans="1:7" s="29" customFormat="1" ht="14.25">
      <c r="A24" s="189" t="s">
        <v>199</v>
      </c>
      <c r="B24" s="146">
        <v>0.017094017094017096</v>
      </c>
      <c r="C24" s="147">
        <v>8</v>
      </c>
      <c r="D24" s="45">
        <v>70000</v>
      </c>
      <c r="E24" s="45">
        <v>130000</v>
      </c>
      <c r="F24" s="45">
        <v>96000</v>
      </c>
      <c r="G24" s="45">
        <v>22500</v>
      </c>
    </row>
    <row r="25" spans="1:7" s="29" customFormat="1" ht="14.25">
      <c r="A25" s="189" t="s">
        <v>127</v>
      </c>
      <c r="B25" s="146">
        <v>0.008547008547008548</v>
      </c>
      <c r="C25" s="147">
        <v>4</v>
      </c>
      <c r="D25" s="45" t="s">
        <v>31</v>
      </c>
      <c r="E25" s="45"/>
      <c r="F25" s="45"/>
      <c r="G25" s="45"/>
    </row>
    <row r="26" spans="1:7" s="18" customFormat="1" ht="12.75">
      <c r="A26" s="205" t="s">
        <v>45</v>
      </c>
      <c r="B26" s="183">
        <v>0.202991452991453</v>
      </c>
      <c r="C26" s="7">
        <v>95</v>
      </c>
      <c r="D26" s="184">
        <v>80000</v>
      </c>
      <c r="E26" s="184">
        <v>170000</v>
      </c>
      <c r="F26" s="184">
        <v>130000</v>
      </c>
      <c r="G26" s="184">
        <v>35000</v>
      </c>
    </row>
    <row r="27" spans="1:7" s="29" customFormat="1" ht="14.25">
      <c r="A27" s="204" t="s">
        <v>200</v>
      </c>
      <c r="B27" s="146">
        <v>0.10683760683760683</v>
      </c>
      <c r="C27" s="147">
        <v>50</v>
      </c>
      <c r="D27" s="45">
        <v>100000</v>
      </c>
      <c r="E27" s="45">
        <v>170000</v>
      </c>
      <c r="F27" s="45">
        <v>130000</v>
      </c>
      <c r="G27" s="45">
        <v>50000</v>
      </c>
    </row>
    <row r="28" spans="1:7" s="29" customFormat="1" ht="14.25">
      <c r="A28" s="204" t="s">
        <v>201</v>
      </c>
      <c r="B28" s="146">
        <v>0.014957264957264958</v>
      </c>
      <c r="C28" s="147">
        <v>7</v>
      </c>
      <c r="D28" s="45">
        <v>110000</v>
      </c>
      <c r="E28" s="45">
        <v>150000</v>
      </c>
      <c r="F28" s="45">
        <v>140000</v>
      </c>
      <c r="G28" s="45">
        <v>12500</v>
      </c>
    </row>
    <row r="29" spans="1:7" s="29" customFormat="1" ht="14.25">
      <c r="A29" s="204" t="s">
        <v>202</v>
      </c>
      <c r="B29" s="146">
        <v>0.019230769230769232</v>
      </c>
      <c r="C29" s="147">
        <v>9</v>
      </c>
      <c r="D29" s="45">
        <v>80000</v>
      </c>
      <c r="E29" s="45">
        <v>147000</v>
      </c>
      <c r="F29" s="45">
        <v>135000</v>
      </c>
      <c r="G29" s="45">
        <v>30000</v>
      </c>
    </row>
    <row r="30" spans="1:7" s="29" customFormat="1" ht="14.25">
      <c r="A30" s="204" t="s">
        <v>203</v>
      </c>
      <c r="B30" s="146">
        <v>0.05555555555555555</v>
      </c>
      <c r="C30" s="147">
        <v>26</v>
      </c>
      <c r="D30" s="45">
        <v>114000</v>
      </c>
      <c r="E30" s="45">
        <v>145000</v>
      </c>
      <c r="F30" s="45">
        <v>130000</v>
      </c>
      <c r="G30" s="45"/>
    </row>
    <row r="31" spans="1:7" s="29" customFormat="1" ht="14.25">
      <c r="A31" s="204" t="s">
        <v>130</v>
      </c>
      <c r="B31" s="146">
        <v>0.00641025641025641</v>
      </c>
      <c r="C31" s="147">
        <v>3</v>
      </c>
      <c r="D31" s="45" t="s">
        <v>31</v>
      </c>
      <c r="E31" s="45"/>
      <c r="F31" s="45"/>
      <c r="G31" s="45"/>
    </row>
    <row r="32" spans="1:7" s="29" customFormat="1" ht="12.75">
      <c r="A32" s="189" t="s">
        <v>128</v>
      </c>
      <c r="B32" s="146">
        <v>0.019230769230769232</v>
      </c>
      <c r="C32" s="147">
        <v>9</v>
      </c>
      <c r="D32" s="45">
        <v>105000</v>
      </c>
      <c r="E32" s="45">
        <v>125000</v>
      </c>
      <c r="F32" s="45">
        <v>115000</v>
      </c>
      <c r="G32" s="45"/>
    </row>
    <row r="33" spans="1:7" s="29" customFormat="1" ht="14.25">
      <c r="A33" s="189" t="s">
        <v>32</v>
      </c>
      <c r="B33" s="146">
        <v>0.00641025641025641</v>
      </c>
      <c r="C33" s="147">
        <v>3</v>
      </c>
      <c r="D33" s="45" t="s">
        <v>31</v>
      </c>
      <c r="E33" s="45"/>
      <c r="F33" s="45"/>
      <c r="G33" s="45"/>
    </row>
    <row r="34" spans="1:8" s="18" customFormat="1" ht="13.5" thickBot="1">
      <c r="A34" s="5" t="s">
        <v>68</v>
      </c>
      <c r="B34" s="151">
        <v>1</v>
      </c>
      <c r="C34" s="153">
        <v>468</v>
      </c>
      <c r="D34" s="31">
        <v>53000</v>
      </c>
      <c r="E34" s="31">
        <v>250000</v>
      </c>
      <c r="F34" s="31">
        <v>130000</v>
      </c>
      <c r="G34" s="31">
        <v>25000</v>
      </c>
      <c r="H34" s="40"/>
    </row>
    <row r="35" spans="1:3" ht="14.25">
      <c r="A35" s="207" t="s">
        <v>207</v>
      </c>
      <c r="B35" s="209"/>
      <c r="C35" s="210"/>
    </row>
    <row r="36" spans="1:3" ht="14.25">
      <c r="A36" s="208" t="s">
        <v>204</v>
      </c>
      <c r="B36" s="209"/>
      <c r="C36" s="210"/>
    </row>
    <row r="37" ht="14.25">
      <c r="A37" s="211" t="s">
        <v>107</v>
      </c>
    </row>
    <row r="38" spans="1:6" ht="14.25">
      <c r="A38" s="177" t="s">
        <v>192</v>
      </c>
      <c r="B38" s="178"/>
      <c r="D38" s="179"/>
      <c r="E38" s="179"/>
      <c r="F38" s="179"/>
    </row>
    <row r="39" spans="1:3" ht="12.75">
      <c r="A39" s="177" t="s">
        <v>190</v>
      </c>
      <c r="B39" s="15"/>
      <c r="C39" s="15"/>
    </row>
    <row r="40" spans="1:4" ht="12.75">
      <c r="A40" s="177" t="s">
        <v>191</v>
      </c>
      <c r="B40" s="15"/>
      <c r="C40" s="15"/>
      <c r="D40" s="45"/>
    </row>
    <row r="41" spans="1:3" ht="12.75">
      <c r="A41" s="194" t="s">
        <v>185</v>
      </c>
      <c r="B41" s="15"/>
      <c r="C41" s="15"/>
    </row>
    <row r="42" ht="12.75">
      <c r="A42" s="194" t="s">
        <v>186</v>
      </c>
    </row>
    <row r="43" spans="1:6" ht="14.25">
      <c r="A43" s="177" t="s">
        <v>187</v>
      </c>
      <c r="B43" s="178"/>
      <c r="D43" s="179"/>
      <c r="E43" s="179"/>
      <c r="F43" s="179"/>
    </row>
    <row r="44" spans="1:6" ht="14.25">
      <c r="A44" s="177" t="s">
        <v>188</v>
      </c>
      <c r="B44" s="178"/>
      <c r="D44" s="179"/>
      <c r="E44" s="179"/>
      <c r="F44" s="179"/>
    </row>
  </sheetData>
  <sheetProtection/>
  <printOptions horizontalCentered="1"/>
  <pageMargins left="0.75" right="0.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70" customWidth="1"/>
    <col min="3" max="3" width="17.7109375" style="53" customWidth="1"/>
  </cols>
  <sheetData>
    <row r="1" spans="1:2" ht="12.75">
      <c r="A1" s="65" t="s">
        <v>30</v>
      </c>
      <c r="B1" s="54"/>
    </row>
    <row r="2" spans="1:2" ht="12.75">
      <c r="A2" s="65" t="s">
        <v>113</v>
      </c>
      <c r="B2" s="54"/>
    </row>
    <row r="3" ht="12.75">
      <c r="A3" s="15"/>
    </row>
    <row r="4" spans="1:2" ht="12.75">
      <c r="A4" s="65" t="s">
        <v>173</v>
      </c>
      <c r="B4" s="67"/>
    </row>
    <row r="5" spans="1:2" ht="13.5" thickBot="1">
      <c r="A5" s="68">
        <v>43357</v>
      </c>
      <c r="B5" s="67"/>
    </row>
    <row r="6" spans="1:3" ht="12.75">
      <c r="A6" s="3" t="s">
        <v>9</v>
      </c>
      <c r="B6" s="66" t="s">
        <v>10</v>
      </c>
      <c r="C6" s="4" t="s">
        <v>8</v>
      </c>
    </row>
    <row r="7" spans="1:3" ht="12.75">
      <c r="A7" s="18" t="s">
        <v>212</v>
      </c>
      <c r="B7" s="63">
        <f>SUM(B8:B13)</f>
        <v>0.7927350427350427</v>
      </c>
      <c r="C7" s="17">
        <f>SUM(C8:C13)</f>
        <v>371</v>
      </c>
    </row>
    <row r="8" spans="1:3" ht="12.75">
      <c r="A8" s="190" t="s">
        <v>39</v>
      </c>
      <c r="B8" s="191">
        <v>0.30982905982905984</v>
      </c>
      <c r="C8" s="16">
        <v>145</v>
      </c>
    </row>
    <row r="9" spans="1:3" ht="12.75">
      <c r="A9" s="192" t="s">
        <v>45</v>
      </c>
      <c r="B9" s="191">
        <v>0.202991452991453</v>
      </c>
      <c r="C9" s="16">
        <v>95</v>
      </c>
    </row>
    <row r="10" spans="1:3" ht="12.75">
      <c r="A10" s="190" t="s">
        <v>46</v>
      </c>
      <c r="B10" s="191">
        <v>0.1047008547008547</v>
      </c>
      <c r="C10" s="16">
        <v>49</v>
      </c>
    </row>
    <row r="11" spans="1:5" ht="12.75">
      <c r="A11" s="192" t="s">
        <v>132</v>
      </c>
      <c r="B11" s="191">
        <v>0.0641025641025641</v>
      </c>
      <c r="C11" s="16">
        <v>30</v>
      </c>
      <c r="E11" s="69"/>
    </row>
    <row r="12" spans="1:3" ht="12.75">
      <c r="A12" s="192" t="s">
        <v>44</v>
      </c>
      <c r="B12" s="191">
        <v>0.05555555555555555</v>
      </c>
      <c r="C12" s="187">
        <v>26</v>
      </c>
    </row>
    <row r="13" spans="1:3" ht="12.75">
      <c r="A13" s="192" t="s">
        <v>120</v>
      </c>
      <c r="B13" s="191">
        <v>0.05555555555555555</v>
      </c>
      <c r="C13" s="187">
        <v>26</v>
      </c>
    </row>
    <row r="14" spans="1:3" ht="12.75">
      <c r="A14" s="15" t="s">
        <v>24</v>
      </c>
      <c r="B14" s="191">
        <v>0.20726495726495728</v>
      </c>
      <c r="C14" s="16">
        <v>97</v>
      </c>
    </row>
    <row r="15" spans="1:3" s="65" customFormat="1" ht="13.5" thickBot="1">
      <c r="A15" s="5" t="s">
        <v>68</v>
      </c>
      <c r="B15" s="193">
        <f>SUM(B8:B14)</f>
        <v>1</v>
      </c>
      <c r="C15" s="8">
        <f>SUM(C8:C14)</f>
        <v>468</v>
      </c>
    </row>
    <row r="16" ht="12.75">
      <c r="B16" s="54"/>
    </row>
    <row r="17" ht="12.75">
      <c r="B17" s="54"/>
    </row>
  </sheetData>
  <sheetProtection/>
  <printOptions horizontalCentered="1"/>
  <pageMargins left="0.5" right="0.5" top="0.25" bottom="0.25" header="0" footer="0"/>
  <pageSetup horizontalDpi="1200" verticalDpi="12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15" customWidth="1"/>
    <col min="2" max="2" width="14.7109375" style="21" customWidth="1"/>
    <col min="3" max="3" width="14.7109375" style="16" customWidth="1"/>
    <col min="4" max="4" width="16.7109375" style="34" customWidth="1"/>
    <col min="5" max="5" width="9.140625" style="15" customWidth="1"/>
    <col min="6" max="6" width="27.421875" style="15" bestFit="1" customWidth="1"/>
    <col min="7" max="7" width="6.00390625" style="15" bestFit="1" customWidth="1"/>
    <col min="8" max="8" width="3.7109375" style="15" customWidth="1"/>
    <col min="9" max="16384" width="9.140625" style="15" customWidth="1"/>
  </cols>
  <sheetData>
    <row r="1" spans="1:3" ht="12.75">
      <c r="A1" s="18" t="s">
        <v>30</v>
      </c>
      <c r="B1" s="20"/>
      <c r="C1" s="17"/>
    </row>
    <row r="2" spans="1:3" ht="12.75">
      <c r="A2" s="18" t="s">
        <v>113</v>
      </c>
      <c r="B2" s="20"/>
      <c r="C2" s="17"/>
    </row>
    <row r="3" spans="2:3" ht="12.75">
      <c r="B3" s="20"/>
      <c r="C3" s="17"/>
    </row>
    <row r="4" spans="1:4" ht="12.75">
      <c r="A4" s="18" t="s">
        <v>26</v>
      </c>
      <c r="B4" s="20"/>
      <c r="C4" s="17"/>
      <c r="D4" s="40"/>
    </row>
    <row r="5" spans="1:4" ht="12.75">
      <c r="A5" s="32">
        <v>43357</v>
      </c>
      <c r="B5" s="20"/>
      <c r="C5" s="17"/>
      <c r="D5" s="40"/>
    </row>
    <row r="6" spans="1:4" ht="12.75">
      <c r="A6" s="18"/>
      <c r="B6" s="20"/>
      <c r="C6" s="17"/>
      <c r="D6" s="40"/>
    </row>
    <row r="7" spans="1:4" ht="12.75">
      <c r="A7" s="49" t="s">
        <v>13</v>
      </c>
      <c r="B7" s="10" t="s">
        <v>1</v>
      </c>
      <c r="C7" s="11" t="s">
        <v>2</v>
      </c>
      <c r="D7" s="35" t="s">
        <v>5</v>
      </c>
    </row>
    <row r="8" spans="1:4" ht="15" thickBot="1">
      <c r="A8" s="47"/>
      <c r="B8" s="13" t="s">
        <v>6</v>
      </c>
      <c r="C8" s="14" t="s">
        <v>6</v>
      </c>
      <c r="D8" s="25" t="s">
        <v>14</v>
      </c>
    </row>
    <row r="9" spans="1:10" s="18" customFormat="1" ht="12.75">
      <c r="A9" s="37" t="s">
        <v>16</v>
      </c>
      <c r="B9" s="154">
        <v>0.8717948717948718</v>
      </c>
      <c r="C9" s="155">
        <f>C11+C20+C15+C24+C29+C31</f>
        <v>408</v>
      </c>
      <c r="D9" s="75">
        <v>131550</v>
      </c>
      <c r="E9" s="15"/>
      <c r="F9" s="15"/>
      <c r="G9" s="15"/>
      <c r="H9" s="15"/>
      <c r="I9" s="15"/>
      <c r="J9" s="15"/>
    </row>
    <row r="10" spans="1:10" s="18" customFormat="1" ht="12.75">
      <c r="A10" s="37"/>
      <c r="B10" s="154"/>
      <c r="C10" s="155"/>
      <c r="D10" s="75"/>
      <c r="E10" s="15"/>
      <c r="F10" s="15"/>
      <c r="G10" s="15"/>
      <c r="H10" s="15"/>
      <c r="I10" s="15"/>
      <c r="J10" s="15"/>
    </row>
    <row r="11" spans="1:4" s="38" customFormat="1" ht="12.75">
      <c r="A11" s="36" t="s">
        <v>19</v>
      </c>
      <c r="B11" s="156">
        <v>0.31837606837606836</v>
      </c>
      <c r="C11" s="157">
        <v>149</v>
      </c>
      <c r="D11" s="76">
        <v>140000</v>
      </c>
    </row>
    <row r="12" spans="1:4" s="29" customFormat="1" ht="12.75">
      <c r="A12" s="41" t="s">
        <v>33</v>
      </c>
      <c r="B12" s="201">
        <v>0.2948717948717949</v>
      </c>
      <c r="C12" s="158">
        <v>138</v>
      </c>
      <c r="D12" s="77">
        <v>140000</v>
      </c>
    </row>
    <row r="13" spans="1:4" s="29" customFormat="1" ht="12.75">
      <c r="A13" s="41" t="s">
        <v>34</v>
      </c>
      <c r="B13" s="201"/>
      <c r="C13" s="158"/>
      <c r="D13" s="77"/>
    </row>
    <row r="14" spans="1:10" s="18" customFormat="1" ht="12.75">
      <c r="A14" s="41"/>
      <c r="B14" s="156"/>
      <c r="C14" s="155"/>
      <c r="D14" s="75"/>
      <c r="E14" s="15"/>
      <c r="F14" s="15"/>
      <c r="G14" s="15"/>
      <c r="H14" s="15"/>
      <c r="I14" s="15"/>
      <c r="J14" s="15"/>
    </row>
    <row r="15" spans="1:10" s="42" customFormat="1" ht="12.75">
      <c r="A15" s="36" t="s">
        <v>21</v>
      </c>
      <c r="B15" s="156">
        <v>0.23931623931623933</v>
      </c>
      <c r="C15" s="157">
        <v>112</v>
      </c>
      <c r="D15" s="76">
        <v>130000</v>
      </c>
      <c r="E15" s="38"/>
      <c r="F15" s="38"/>
      <c r="G15" s="38"/>
      <c r="H15" s="38"/>
      <c r="I15" s="38"/>
      <c r="J15" s="38"/>
    </row>
    <row r="16" spans="1:10" s="18" customFormat="1" ht="12.75">
      <c r="A16" s="41" t="s">
        <v>95</v>
      </c>
      <c r="B16" s="201">
        <v>0.14957264957264957</v>
      </c>
      <c r="C16" s="158">
        <v>70</v>
      </c>
      <c r="D16" s="77">
        <v>130000</v>
      </c>
      <c r="E16" s="15"/>
      <c r="F16" s="15"/>
      <c r="G16" s="15"/>
      <c r="H16" s="15"/>
      <c r="I16" s="15"/>
      <c r="J16" s="15"/>
    </row>
    <row r="17" spans="1:10" s="18" customFormat="1" ht="12.75">
      <c r="A17" s="41" t="s">
        <v>40</v>
      </c>
      <c r="B17" s="201">
        <v>0.05982905982905983</v>
      </c>
      <c r="C17" s="158">
        <v>28</v>
      </c>
      <c r="D17" s="77">
        <v>130000</v>
      </c>
      <c r="E17" s="15"/>
      <c r="F17" s="15"/>
      <c r="G17" s="15"/>
      <c r="H17" s="15"/>
      <c r="I17" s="15"/>
      <c r="J17" s="15"/>
    </row>
    <row r="18" spans="1:10" s="18" customFormat="1" ht="12.75">
      <c r="A18" s="41" t="s">
        <v>37</v>
      </c>
      <c r="B18" s="201">
        <v>0.023504273504273504</v>
      </c>
      <c r="C18" s="158">
        <v>11</v>
      </c>
      <c r="D18" s="77">
        <v>127400</v>
      </c>
      <c r="E18" s="15"/>
      <c r="F18" s="15"/>
      <c r="G18" s="15"/>
      <c r="H18" s="15"/>
      <c r="I18" s="15"/>
      <c r="J18" s="15"/>
    </row>
    <row r="19" spans="1:10" s="18" customFormat="1" ht="12.75">
      <c r="A19" s="41"/>
      <c r="B19" s="156"/>
      <c r="C19" s="158"/>
      <c r="D19" s="77"/>
      <c r="E19" s="15"/>
      <c r="F19" s="15"/>
      <c r="G19" s="15"/>
      <c r="H19" s="15"/>
      <c r="I19" s="15"/>
      <c r="J19" s="15"/>
    </row>
    <row r="20" spans="1:10" s="42" customFormat="1" ht="12.75">
      <c r="A20" s="36" t="s">
        <v>20</v>
      </c>
      <c r="B20" s="156">
        <v>0.22435897435897437</v>
      </c>
      <c r="C20" s="157">
        <v>105</v>
      </c>
      <c r="D20" s="76">
        <v>140000</v>
      </c>
      <c r="E20" s="38"/>
      <c r="F20" s="38"/>
      <c r="G20" s="38"/>
      <c r="H20" s="38"/>
      <c r="I20" s="38"/>
      <c r="J20" s="38"/>
    </row>
    <row r="21" spans="1:10" s="18" customFormat="1" ht="12.75">
      <c r="A21" s="41" t="s">
        <v>35</v>
      </c>
      <c r="B21" s="201">
        <v>0.19444444444444448</v>
      </c>
      <c r="C21" s="158">
        <v>91</v>
      </c>
      <c r="D21" s="77">
        <v>140000</v>
      </c>
      <c r="E21" s="15"/>
      <c r="F21" s="15"/>
      <c r="G21" s="15"/>
      <c r="H21" s="15"/>
      <c r="I21" s="15"/>
      <c r="J21" s="15"/>
    </row>
    <row r="22" spans="1:10" s="18" customFormat="1" ht="12.75">
      <c r="A22" s="41" t="s">
        <v>36</v>
      </c>
      <c r="B22" s="201">
        <v>0.029914529914529916</v>
      </c>
      <c r="C22" s="158">
        <v>14</v>
      </c>
      <c r="D22" s="77">
        <v>147500</v>
      </c>
      <c r="E22" s="15"/>
      <c r="F22" s="15"/>
      <c r="G22" s="15"/>
      <c r="H22" s="15"/>
      <c r="I22" s="15"/>
      <c r="J22" s="15"/>
    </row>
    <row r="23" spans="1:10" s="18" customFormat="1" ht="12.75">
      <c r="A23" s="37"/>
      <c r="B23" s="156"/>
      <c r="C23" s="155"/>
      <c r="D23" s="75"/>
      <c r="E23" s="15"/>
      <c r="F23" s="15"/>
      <c r="G23" s="15"/>
      <c r="H23" s="15"/>
      <c r="I23" s="15"/>
      <c r="J23" s="15"/>
    </row>
    <row r="24" spans="1:10" s="42" customFormat="1" ht="12.75">
      <c r="A24" s="36" t="s">
        <v>22</v>
      </c>
      <c r="B24" s="156">
        <v>0.04487179487179487</v>
      </c>
      <c r="C24" s="157">
        <v>21</v>
      </c>
      <c r="D24" s="76">
        <v>122500</v>
      </c>
      <c r="E24" s="38"/>
      <c r="F24" s="38"/>
      <c r="G24" s="38"/>
      <c r="H24" s="38"/>
      <c r="I24" s="38"/>
      <c r="J24" s="38"/>
    </row>
    <row r="25" spans="1:10" s="18" customFormat="1" ht="12.75">
      <c r="A25" s="41" t="s">
        <v>38</v>
      </c>
      <c r="B25" s="201">
        <v>0.014957264957264958</v>
      </c>
      <c r="C25" s="158">
        <v>7</v>
      </c>
      <c r="D25" s="77">
        <v>125000</v>
      </c>
      <c r="E25" s="15"/>
      <c r="F25" s="15"/>
      <c r="G25" s="15"/>
      <c r="H25" s="15"/>
      <c r="I25" s="15"/>
      <c r="J25" s="15"/>
    </row>
    <row r="26" spans="1:10" s="18" customFormat="1" ht="12.75">
      <c r="A26" s="41" t="s">
        <v>41</v>
      </c>
      <c r="B26" s="201">
        <v>0.01282051282051282</v>
      </c>
      <c r="C26" s="158">
        <v>6</v>
      </c>
      <c r="D26" s="77">
        <v>120000</v>
      </c>
      <c r="E26" s="15"/>
      <c r="F26" s="15"/>
      <c r="G26" s="15"/>
      <c r="H26" s="15"/>
      <c r="I26" s="15"/>
      <c r="J26" s="15"/>
    </row>
    <row r="27" spans="1:10" s="18" customFormat="1" ht="12.75">
      <c r="A27" s="41" t="s">
        <v>96</v>
      </c>
      <c r="B27" s="201">
        <v>0.01282051282051282</v>
      </c>
      <c r="C27" s="158">
        <v>6</v>
      </c>
      <c r="D27" s="77">
        <v>115000</v>
      </c>
      <c r="E27" s="15"/>
      <c r="F27" s="15"/>
      <c r="G27" s="15"/>
      <c r="H27" s="15"/>
      <c r="I27" s="15"/>
      <c r="J27" s="15"/>
    </row>
    <row r="28" spans="1:10" s="18" customFormat="1" ht="12.75">
      <c r="A28" s="74"/>
      <c r="B28" s="156"/>
      <c r="C28" s="158"/>
      <c r="D28" s="77"/>
      <c r="E28" s="29"/>
      <c r="F28" s="174"/>
      <c r="G28" s="29"/>
      <c r="H28" s="29"/>
      <c r="I28" s="29"/>
      <c r="J28" s="29"/>
    </row>
    <row r="29" spans="1:10" s="42" customFormat="1" ht="12.75">
      <c r="A29" s="36" t="s">
        <v>18</v>
      </c>
      <c r="B29" s="156">
        <v>0.023504273504273504</v>
      </c>
      <c r="C29" s="157">
        <v>11</v>
      </c>
      <c r="D29" s="76">
        <v>137500</v>
      </c>
      <c r="E29" s="38"/>
      <c r="F29" s="38"/>
      <c r="G29" s="38"/>
      <c r="H29" s="38"/>
      <c r="I29" s="38"/>
      <c r="J29" s="38"/>
    </row>
    <row r="30" ht="12.75">
      <c r="D30" s="33"/>
    </row>
    <row r="31" spans="1:10" s="42" customFormat="1" ht="12.75">
      <c r="A31" s="36" t="s">
        <v>23</v>
      </c>
      <c r="B31" s="156">
        <v>0.021367521367521368</v>
      </c>
      <c r="C31" s="157">
        <v>10</v>
      </c>
      <c r="D31" s="76">
        <v>142500</v>
      </c>
      <c r="E31" s="38"/>
      <c r="F31" s="38"/>
      <c r="G31" s="38"/>
      <c r="H31" s="38"/>
      <c r="I31" s="38"/>
      <c r="J31" s="38"/>
    </row>
    <row r="32" spans="1:10" s="18" customFormat="1" ht="12.75">
      <c r="A32" s="41"/>
      <c r="B32" s="156"/>
      <c r="C32" s="158"/>
      <c r="D32" s="77"/>
      <c r="E32" s="15"/>
      <c r="F32" s="15"/>
      <c r="G32" s="15"/>
      <c r="H32" s="15"/>
      <c r="I32" s="15"/>
      <c r="J32" s="15"/>
    </row>
    <row r="33" spans="1:4" s="18" customFormat="1" ht="12.75">
      <c r="A33" s="37" t="s">
        <v>15</v>
      </c>
      <c r="B33" s="154">
        <v>0.128</v>
      </c>
      <c r="C33" s="155">
        <f>C37+C35+C41+C49+C47+C43+C45</f>
        <v>60</v>
      </c>
      <c r="D33" s="75">
        <v>110000</v>
      </c>
    </row>
    <row r="34" spans="1:10" s="18" customFormat="1" ht="12.75">
      <c r="A34" s="37"/>
      <c r="B34" s="154"/>
      <c r="C34" s="155"/>
      <c r="D34" s="75"/>
      <c r="E34" s="15"/>
      <c r="F34" s="15"/>
      <c r="G34" s="15"/>
      <c r="H34" s="15"/>
      <c r="I34" s="15"/>
      <c r="J34" s="15"/>
    </row>
    <row r="35" spans="1:10" s="18" customFormat="1" ht="12.75">
      <c r="A35" s="39" t="s">
        <v>17</v>
      </c>
      <c r="B35" s="201">
        <v>0.03418803418803419</v>
      </c>
      <c r="C35" s="158">
        <v>16</v>
      </c>
      <c r="D35" s="77">
        <v>124620</v>
      </c>
      <c r="E35" s="15"/>
      <c r="F35" s="15"/>
      <c r="G35" s="15"/>
      <c r="H35" s="15"/>
      <c r="I35" s="15"/>
      <c r="J35" s="15"/>
    </row>
    <row r="36" spans="1:10" s="18" customFormat="1" ht="12.75">
      <c r="A36" s="74"/>
      <c r="B36" s="201"/>
      <c r="C36" s="158"/>
      <c r="D36" s="77"/>
      <c r="E36" s="15"/>
      <c r="F36" s="15"/>
      <c r="G36" s="15"/>
      <c r="H36" s="15"/>
      <c r="I36" s="15"/>
      <c r="J36" s="15"/>
    </row>
    <row r="37" spans="1:10" s="18" customFormat="1" ht="12.75">
      <c r="A37" s="39" t="s">
        <v>91</v>
      </c>
      <c r="B37" s="201">
        <v>0.04700854700854701</v>
      </c>
      <c r="C37" s="158">
        <v>22</v>
      </c>
      <c r="D37" s="77">
        <v>100000</v>
      </c>
      <c r="E37" s="15"/>
      <c r="F37" s="15"/>
      <c r="G37" s="15"/>
      <c r="H37" s="15"/>
      <c r="I37" s="15"/>
      <c r="J37" s="15"/>
    </row>
    <row r="38" spans="1:10" s="18" customFormat="1" ht="12.75">
      <c r="A38" s="41" t="s">
        <v>133</v>
      </c>
      <c r="B38" s="201">
        <v>0.021367521367521368</v>
      </c>
      <c r="C38" s="158">
        <v>10</v>
      </c>
      <c r="D38" s="77">
        <v>107500</v>
      </c>
      <c r="E38" s="15"/>
      <c r="F38" s="15"/>
      <c r="G38" s="15"/>
      <c r="H38" s="15"/>
      <c r="I38" s="15"/>
      <c r="J38" s="15"/>
    </row>
    <row r="39" spans="1:10" s="18" customFormat="1" ht="12.75">
      <c r="A39" s="41" t="s">
        <v>134</v>
      </c>
      <c r="B39" s="201">
        <v>0.010683760683760684</v>
      </c>
      <c r="C39" s="158">
        <v>5</v>
      </c>
      <c r="D39" s="77">
        <v>89813</v>
      </c>
      <c r="E39" s="15"/>
      <c r="F39" s="15"/>
      <c r="G39" s="15"/>
      <c r="H39" s="15"/>
      <c r="I39" s="15"/>
      <c r="J39" s="15"/>
    </row>
    <row r="40" spans="1:10" s="18" customFormat="1" ht="12.75">
      <c r="A40" s="37"/>
      <c r="B40" s="201"/>
      <c r="C40" s="155"/>
      <c r="D40" s="75"/>
      <c r="E40" s="15"/>
      <c r="F40" s="15"/>
      <c r="G40" s="15"/>
      <c r="H40" s="15"/>
      <c r="I40" s="15"/>
      <c r="J40" s="15"/>
    </row>
    <row r="41" spans="1:10" s="18" customFormat="1" ht="12.75">
      <c r="A41" s="39" t="s">
        <v>48</v>
      </c>
      <c r="B41" s="201">
        <v>0.019230769230769232</v>
      </c>
      <c r="C41" s="158">
        <v>9</v>
      </c>
      <c r="D41" s="77">
        <v>112330.5</v>
      </c>
      <c r="E41" s="15"/>
      <c r="F41" s="15"/>
      <c r="G41" s="15"/>
      <c r="H41" s="15"/>
      <c r="I41" s="15"/>
      <c r="J41" s="15"/>
    </row>
    <row r="42" spans="1:10" s="18" customFormat="1" ht="12.75">
      <c r="A42" s="37"/>
      <c r="B42" s="201"/>
      <c r="C42" s="155"/>
      <c r="D42" s="75"/>
      <c r="E42" s="15"/>
      <c r="F42" s="15"/>
      <c r="G42" s="15"/>
      <c r="H42" s="15"/>
      <c r="I42" s="15"/>
      <c r="J42" s="15"/>
    </row>
    <row r="43" spans="1:10" s="18" customFormat="1" ht="12.75">
      <c r="A43" s="39" t="s">
        <v>47</v>
      </c>
      <c r="B43" s="201">
        <v>0.017094017094017096</v>
      </c>
      <c r="C43" s="158">
        <v>8</v>
      </c>
      <c r="D43" s="45">
        <v>128500</v>
      </c>
      <c r="E43" s="15"/>
      <c r="F43" s="15"/>
      <c r="G43" s="15"/>
      <c r="H43" s="15"/>
      <c r="I43" s="15"/>
      <c r="J43" s="15"/>
    </row>
    <row r="44" spans="1:4" ht="12.75">
      <c r="A44" s="36"/>
      <c r="B44" s="156"/>
      <c r="C44" s="157"/>
      <c r="D44" s="27"/>
    </row>
    <row r="45" spans="1:10" s="18" customFormat="1" ht="14.25">
      <c r="A45" s="39" t="s">
        <v>108</v>
      </c>
      <c r="B45" s="201">
        <v>0.004273504273504274</v>
      </c>
      <c r="C45" s="158">
        <v>2</v>
      </c>
      <c r="D45" s="45" t="s">
        <v>31</v>
      </c>
      <c r="E45" s="15"/>
      <c r="F45" s="15"/>
      <c r="G45" s="15"/>
      <c r="H45" s="15"/>
      <c r="I45" s="15"/>
      <c r="J45" s="15"/>
    </row>
    <row r="46" spans="1:4" ht="12.75">
      <c r="A46" s="36"/>
      <c r="B46" s="201"/>
      <c r="C46" s="157"/>
      <c r="D46" s="27"/>
    </row>
    <row r="47" spans="1:10" s="18" customFormat="1" ht="14.25">
      <c r="A47" s="39" t="s">
        <v>105</v>
      </c>
      <c r="B47" s="201">
        <v>0.004273504273504274</v>
      </c>
      <c r="C47" s="158">
        <v>2</v>
      </c>
      <c r="D47" s="45" t="s">
        <v>31</v>
      </c>
      <c r="E47" s="15"/>
      <c r="F47" s="15"/>
      <c r="G47" s="15"/>
      <c r="H47" s="15"/>
      <c r="I47" s="15"/>
      <c r="J47" s="15"/>
    </row>
    <row r="48" spans="1:10" s="18" customFormat="1" ht="12.75">
      <c r="A48" s="39"/>
      <c r="B48" s="201"/>
      <c r="C48" s="158"/>
      <c r="D48" s="77"/>
      <c r="E48" s="15"/>
      <c r="F48" s="15"/>
      <c r="G48" s="15"/>
      <c r="H48" s="15"/>
      <c r="I48" s="15"/>
      <c r="J48" s="15"/>
    </row>
    <row r="49" spans="1:4" s="29" customFormat="1" ht="14.25">
      <c r="A49" s="39" t="s">
        <v>101</v>
      </c>
      <c r="B49" s="201">
        <v>0.002136752136752137</v>
      </c>
      <c r="C49" s="158">
        <v>1</v>
      </c>
      <c r="D49" s="45" t="s">
        <v>31</v>
      </c>
    </row>
    <row r="50" spans="1:10" s="18" customFormat="1" ht="12.75">
      <c r="A50" s="37"/>
      <c r="B50" s="201"/>
      <c r="C50" s="155"/>
      <c r="D50" s="75"/>
      <c r="E50" s="15"/>
      <c r="F50" s="15"/>
      <c r="G50" s="15"/>
      <c r="H50" s="15"/>
      <c r="I50" s="15"/>
      <c r="J50" s="15"/>
    </row>
    <row r="51" spans="1:4" ht="13.5" thickBot="1">
      <c r="A51" s="30" t="s">
        <v>68</v>
      </c>
      <c r="B51" s="159">
        <f>B33+B9</f>
        <v>0.9997948717948718</v>
      </c>
      <c r="C51" s="8">
        <f>C9+C33</f>
        <v>468</v>
      </c>
      <c r="D51" s="78">
        <v>130000</v>
      </c>
    </row>
    <row r="52" ht="14.25">
      <c r="A52" s="207" t="s">
        <v>115</v>
      </c>
    </row>
    <row r="53" ht="12.75">
      <c r="A53" s="208" t="s">
        <v>103</v>
      </c>
    </row>
    <row r="54" ht="12.75">
      <c r="A54" s="208" t="s">
        <v>102</v>
      </c>
    </row>
    <row r="55" spans="1:4" ht="12.75">
      <c r="A55" s="21"/>
      <c r="B55" s="16"/>
      <c r="C55" s="34"/>
      <c r="D55" s="15"/>
    </row>
    <row r="56" spans="1:4" ht="12.75">
      <c r="A56" s="73"/>
      <c r="B56" s="26"/>
      <c r="C56" s="45"/>
      <c r="D56" s="15"/>
    </row>
    <row r="57" spans="1:4" ht="12.75">
      <c r="A57" s="21"/>
      <c r="B57" s="16"/>
      <c r="C57" s="45"/>
      <c r="D57" s="45"/>
    </row>
    <row r="58" spans="1:4" ht="12.75">
      <c r="A58" s="21"/>
      <c r="B58" s="16"/>
      <c r="C58" s="45"/>
      <c r="D58" s="15"/>
    </row>
    <row r="59" spans="1:4" ht="12.75">
      <c r="A59" s="21"/>
      <c r="B59" s="16"/>
      <c r="C59" s="34"/>
      <c r="D59" s="15"/>
    </row>
    <row r="60" spans="1:4" ht="12.75">
      <c r="A60" s="21"/>
      <c r="B60" s="16"/>
      <c r="C60" s="34"/>
      <c r="D60" s="15"/>
    </row>
  </sheetData>
  <sheetProtection/>
  <printOptions horizontalCentered="1"/>
  <pageMargins left="0.75" right="0.75" top="0.25" bottom="0.25" header="0.5" footer="0.25"/>
  <pageSetup horizontalDpi="300" verticalDpi="300" orientation="portrait" scale="95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7109375" style="93" customWidth="1"/>
    <col min="2" max="2" width="8.7109375" style="94" bestFit="1" customWidth="1"/>
    <col min="3" max="3" width="8.00390625" style="107" bestFit="1" customWidth="1"/>
    <col min="4" max="4" width="2.7109375" style="93" customWidth="1"/>
    <col min="5" max="5" width="11.421875" style="93" bestFit="1" customWidth="1"/>
    <col min="6" max="16384" width="9.140625" style="93" customWidth="1"/>
  </cols>
  <sheetData>
    <row r="1" ht="12.75">
      <c r="A1" s="98" t="s">
        <v>30</v>
      </c>
    </row>
    <row r="2" ht="12.75">
      <c r="A2" s="98" t="s">
        <v>113</v>
      </c>
    </row>
    <row r="3" ht="12.75">
      <c r="A3" s="98"/>
    </row>
    <row r="4" ht="12.75">
      <c r="A4" s="98" t="s">
        <v>208</v>
      </c>
    </row>
    <row r="5" ht="12.75">
      <c r="A5" s="106">
        <v>43357</v>
      </c>
    </row>
    <row r="6" spans="1:3" ht="12.75">
      <c r="A6" s="116"/>
      <c r="B6" s="123"/>
      <c r="C6" s="122"/>
    </row>
    <row r="7" spans="1:5" ht="12.75">
      <c r="A7" s="121" t="s">
        <v>74</v>
      </c>
      <c r="B7" s="105" t="s">
        <v>73</v>
      </c>
      <c r="C7" s="105" t="s">
        <v>1</v>
      </c>
      <c r="E7" s="120" t="s">
        <v>72</v>
      </c>
    </row>
    <row r="8" spans="1:5" s="98" customFormat="1" ht="13.5" thickBot="1">
      <c r="A8" s="104" t="s">
        <v>170</v>
      </c>
      <c r="B8" s="102" t="s">
        <v>6</v>
      </c>
      <c r="C8" s="103" t="s">
        <v>6</v>
      </c>
      <c r="D8" s="93"/>
      <c r="E8" s="119" t="s">
        <v>71</v>
      </c>
    </row>
    <row r="9" spans="1:5" ht="12.75">
      <c r="A9" s="118" t="s">
        <v>147</v>
      </c>
      <c r="B9" s="115">
        <v>39</v>
      </c>
      <c r="C9" s="111"/>
      <c r="D9" s="101"/>
      <c r="E9" s="114">
        <v>31</v>
      </c>
    </row>
    <row r="10" spans="1:5" ht="12.75">
      <c r="A10" s="116" t="s">
        <v>148</v>
      </c>
      <c r="B10" s="115">
        <v>25</v>
      </c>
      <c r="C10" s="111"/>
      <c r="D10" s="101"/>
      <c r="E10" s="114">
        <v>21</v>
      </c>
    </row>
    <row r="11" spans="1:5" ht="12.75">
      <c r="A11" s="117" t="s">
        <v>149</v>
      </c>
      <c r="B11" s="115">
        <v>23</v>
      </c>
      <c r="C11" s="111"/>
      <c r="D11" s="101"/>
      <c r="E11" s="114">
        <v>25</v>
      </c>
    </row>
    <row r="12" spans="1:5" ht="12.75">
      <c r="A12" s="117" t="s">
        <v>150</v>
      </c>
      <c r="B12" s="115">
        <v>19</v>
      </c>
      <c r="C12" s="111"/>
      <c r="D12" s="101"/>
      <c r="E12" s="114">
        <v>29</v>
      </c>
    </row>
    <row r="13" spans="1:5" ht="12.75">
      <c r="A13" s="117" t="s">
        <v>151</v>
      </c>
      <c r="B13" s="115">
        <v>13</v>
      </c>
      <c r="C13" s="111"/>
      <c r="D13" s="101"/>
      <c r="E13" s="202">
        <v>3</v>
      </c>
    </row>
    <row r="14" spans="1:5" ht="12.75">
      <c r="A14" s="117" t="s">
        <v>152</v>
      </c>
      <c r="B14" s="115">
        <v>12</v>
      </c>
      <c r="C14" s="111"/>
      <c r="D14" s="101"/>
      <c r="E14" s="114">
        <v>14</v>
      </c>
    </row>
    <row r="15" spans="1:5" ht="12.75">
      <c r="A15" s="116" t="s">
        <v>153</v>
      </c>
      <c r="B15" s="115">
        <v>9</v>
      </c>
      <c r="C15" s="111"/>
      <c r="D15" s="101"/>
      <c r="E15" s="114">
        <v>16</v>
      </c>
    </row>
    <row r="16" spans="1:5" ht="12.75">
      <c r="A16" s="116" t="s">
        <v>154</v>
      </c>
      <c r="B16" s="115">
        <v>7</v>
      </c>
      <c r="C16" s="111"/>
      <c r="D16" s="101"/>
      <c r="E16" s="114">
        <v>10</v>
      </c>
    </row>
    <row r="17" spans="1:5" ht="12.75">
      <c r="A17" s="116" t="s">
        <v>155</v>
      </c>
      <c r="B17" s="115">
        <v>7</v>
      </c>
      <c r="C17" s="111"/>
      <c r="D17" s="101"/>
      <c r="E17" s="114">
        <v>5</v>
      </c>
    </row>
    <row r="18" spans="1:5" ht="12.75">
      <c r="A18" s="116" t="s">
        <v>156</v>
      </c>
      <c r="B18" s="115">
        <v>7</v>
      </c>
      <c r="C18" s="111"/>
      <c r="D18" s="101"/>
      <c r="E18" s="114">
        <v>5</v>
      </c>
    </row>
    <row r="19" spans="1:5" ht="12.75">
      <c r="A19" s="116" t="s">
        <v>157</v>
      </c>
      <c r="B19" s="115">
        <v>6</v>
      </c>
      <c r="C19" s="111"/>
      <c r="D19" s="101"/>
      <c r="E19" s="114">
        <v>8</v>
      </c>
    </row>
    <row r="20" spans="1:5" ht="12.75">
      <c r="A20" s="116" t="s">
        <v>158</v>
      </c>
      <c r="B20" s="115">
        <v>6</v>
      </c>
      <c r="C20" s="111"/>
      <c r="D20" s="101"/>
      <c r="E20" s="114">
        <v>6</v>
      </c>
    </row>
    <row r="21" spans="1:5" ht="12.75">
      <c r="A21" s="116" t="s">
        <v>159</v>
      </c>
      <c r="B21" s="115">
        <v>6</v>
      </c>
      <c r="C21" s="111"/>
      <c r="D21" s="101"/>
      <c r="E21" s="114">
        <v>5</v>
      </c>
    </row>
    <row r="22" spans="1:5" ht="12.75">
      <c r="A22" s="116" t="s">
        <v>160</v>
      </c>
      <c r="B22" s="115">
        <v>6</v>
      </c>
      <c r="C22" s="111"/>
      <c r="D22" s="101"/>
      <c r="E22" s="114">
        <v>3</v>
      </c>
    </row>
    <row r="23" spans="1:5" ht="12.75">
      <c r="A23" s="116" t="s">
        <v>161</v>
      </c>
      <c r="B23" s="115">
        <v>5</v>
      </c>
      <c r="C23" s="111"/>
      <c r="D23" s="101"/>
      <c r="E23" s="114">
        <v>9</v>
      </c>
    </row>
    <row r="24" spans="1:5" ht="12.75">
      <c r="A24" s="116" t="s">
        <v>162</v>
      </c>
      <c r="B24" s="115">
        <v>5</v>
      </c>
      <c r="C24" s="111"/>
      <c r="D24" s="101"/>
      <c r="E24" s="114">
        <v>12</v>
      </c>
    </row>
    <row r="25" spans="1:5" ht="12.75">
      <c r="A25" s="116" t="s">
        <v>163</v>
      </c>
      <c r="B25" s="115">
        <v>5</v>
      </c>
      <c r="C25" s="111"/>
      <c r="D25" s="101"/>
      <c r="E25" s="114">
        <v>5</v>
      </c>
    </row>
    <row r="26" spans="1:5" ht="12.75">
      <c r="A26" s="116" t="s">
        <v>164</v>
      </c>
      <c r="B26" s="115">
        <v>5</v>
      </c>
      <c r="C26" s="111"/>
      <c r="D26" s="101"/>
      <c r="E26" s="114">
        <v>3</v>
      </c>
    </row>
    <row r="27" spans="1:5" ht="12.75">
      <c r="A27" s="116" t="s">
        <v>165</v>
      </c>
      <c r="B27" s="115">
        <v>4</v>
      </c>
      <c r="C27" s="111"/>
      <c r="D27" s="101"/>
      <c r="E27" s="114">
        <v>0</v>
      </c>
    </row>
    <row r="28" spans="1:5" ht="12.75">
      <c r="A28" s="116" t="s">
        <v>166</v>
      </c>
      <c r="B28" s="115">
        <v>4</v>
      </c>
      <c r="C28" s="111"/>
      <c r="D28" s="101"/>
      <c r="E28" s="114">
        <v>1</v>
      </c>
    </row>
    <row r="29" spans="1:5" ht="12.75">
      <c r="A29" s="116" t="s">
        <v>167</v>
      </c>
      <c r="B29" s="115">
        <v>4</v>
      </c>
      <c r="C29" s="111"/>
      <c r="D29" s="101"/>
      <c r="E29" s="114">
        <v>3</v>
      </c>
    </row>
    <row r="30" spans="1:5" ht="12.75">
      <c r="A30" s="116" t="s">
        <v>168</v>
      </c>
      <c r="B30" s="115">
        <v>4</v>
      </c>
      <c r="C30" s="111"/>
      <c r="D30" s="101"/>
      <c r="E30" s="114">
        <v>6</v>
      </c>
    </row>
    <row r="31" spans="1:5" ht="12.75">
      <c r="A31" s="116" t="s">
        <v>169</v>
      </c>
      <c r="B31" s="115">
        <v>4</v>
      </c>
      <c r="C31" s="111"/>
      <c r="D31" s="101"/>
      <c r="E31" s="114">
        <v>2</v>
      </c>
    </row>
    <row r="32" spans="1:5" ht="39" thickBot="1">
      <c r="A32" s="113" t="s">
        <v>171</v>
      </c>
      <c r="B32" s="95">
        <f>SUM(B9:B31)</f>
        <v>225</v>
      </c>
      <c r="C32" s="96">
        <f>B32/491</f>
        <v>0.45824847250509165</v>
      </c>
      <c r="D32" s="96"/>
      <c r="E32" s="96"/>
    </row>
    <row r="33" spans="2:5" ht="12.75">
      <c r="B33" s="101"/>
      <c r="C33" s="110"/>
      <c r="D33" s="101"/>
      <c r="E33" s="101"/>
    </row>
    <row r="34" spans="1:5" ht="12.75">
      <c r="A34" s="112" t="s">
        <v>70</v>
      </c>
      <c r="B34" s="101">
        <v>72</v>
      </c>
      <c r="C34" s="110">
        <f>B34/491</f>
        <v>0.14663951120162932</v>
      </c>
      <c r="D34" s="101"/>
      <c r="E34" s="101"/>
    </row>
    <row r="35" spans="1:5" ht="12.75">
      <c r="A35" s="112" t="s">
        <v>172</v>
      </c>
      <c r="B35" s="101"/>
      <c r="C35" s="110"/>
      <c r="D35" s="101"/>
      <c r="E35" s="101"/>
    </row>
    <row r="36" spans="2:5" ht="12.75">
      <c r="B36" s="101"/>
      <c r="C36" s="110"/>
      <c r="D36" s="101"/>
      <c r="E36" s="101"/>
    </row>
    <row r="37" spans="1:5" s="98" customFormat="1" ht="12.75">
      <c r="A37" s="112" t="s">
        <v>69</v>
      </c>
      <c r="B37" s="101">
        <v>171</v>
      </c>
      <c r="C37" s="110">
        <f>B37/491</f>
        <v>0.34826883910386963</v>
      </c>
      <c r="D37" s="101"/>
      <c r="E37" s="101"/>
    </row>
    <row r="38" spans="2:5" ht="12.75">
      <c r="B38" s="101"/>
      <c r="C38" s="110"/>
      <c r="D38" s="101"/>
      <c r="E38" s="108"/>
    </row>
    <row r="39" spans="1:5" ht="12.75">
      <c r="A39" s="98" t="s">
        <v>68</v>
      </c>
      <c r="B39" s="108">
        <f>B32+B34+B37</f>
        <v>468</v>
      </c>
      <c r="C39" s="109">
        <f>B39/491</f>
        <v>0.9531568228105907</v>
      </c>
      <c r="D39" s="108"/>
      <c r="E39" s="101"/>
    </row>
  </sheetData>
  <sheetProtection/>
  <printOptions horizontalCentered="1"/>
  <pageMargins left="0.75" right="0.75" top="1" bottom="1" header="0.5" footer="0.5"/>
  <pageSetup horizontalDpi="1200" verticalDpi="1200" orientation="portrait" r:id="rId2"/>
  <headerFooter alignWithMargins="0"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8.7109375" style="93" customWidth="1"/>
    <col min="2" max="2" width="9.7109375" style="107" bestFit="1" customWidth="1"/>
    <col min="3" max="3" width="8.7109375" style="94" bestFit="1" customWidth="1"/>
    <col min="4" max="4" width="9.140625" style="93" customWidth="1"/>
    <col min="5" max="5" width="13.140625" style="93" bestFit="1" customWidth="1"/>
    <col min="6" max="6" width="52.8515625" style="93" customWidth="1"/>
    <col min="7" max="16384" width="9.140625" style="93" customWidth="1"/>
  </cols>
  <sheetData>
    <row r="1" ht="12.75">
      <c r="A1" s="98" t="s">
        <v>30</v>
      </c>
    </row>
    <row r="2" ht="12.75">
      <c r="A2" s="98" t="s">
        <v>113</v>
      </c>
    </row>
    <row r="4" ht="12.75">
      <c r="A4" s="98" t="s">
        <v>79</v>
      </c>
    </row>
    <row r="5" ht="12.75">
      <c r="A5" s="106">
        <v>43357</v>
      </c>
    </row>
    <row r="6" ht="12.75">
      <c r="A6" s="128"/>
    </row>
    <row r="7" spans="1:3" ht="12.75">
      <c r="A7" s="127" t="s">
        <v>78</v>
      </c>
      <c r="B7" s="126" t="s">
        <v>1</v>
      </c>
      <c r="C7" s="105" t="s">
        <v>2</v>
      </c>
    </row>
    <row r="8" spans="1:3" ht="13.5" thickBot="1">
      <c r="A8" s="125"/>
      <c r="B8" s="103" t="s">
        <v>77</v>
      </c>
      <c r="C8" s="102" t="s">
        <v>77</v>
      </c>
    </row>
    <row r="9" spans="1:5" s="98" customFormat="1" ht="12.75">
      <c r="A9" s="99" t="s">
        <v>76</v>
      </c>
      <c r="B9" s="148">
        <f>SUM(B10:B17)</f>
        <v>0.844017094017094</v>
      </c>
      <c r="C9" s="149">
        <f>SUM(C10:C17)</f>
        <v>395</v>
      </c>
      <c r="E9" s="93"/>
    </row>
    <row r="10" spans="1:3" ht="12.75">
      <c r="A10" s="100" t="s">
        <v>140</v>
      </c>
      <c r="B10" s="107">
        <v>0.4017094017094017</v>
      </c>
      <c r="C10" s="150">
        <v>188</v>
      </c>
    </row>
    <row r="11" spans="1:3" ht="12.75">
      <c r="A11" s="100" t="s">
        <v>141</v>
      </c>
      <c r="B11" s="107">
        <v>0.1452991452991453</v>
      </c>
      <c r="C11" s="150">
        <v>68</v>
      </c>
    </row>
    <row r="12" spans="1:3" ht="25.5">
      <c r="A12" s="100" t="s">
        <v>142</v>
      </c>
      <c r="B12" s="107">
        <v>0.13247863247863248</v>
      </c>
      <c r="C12" s="150">
        <v>62</v>
      </c>
    </row>
    <row r="13" spans="1:3" ht="12.75">
      <c r="A13" s="100" t="s">
        <v>143</v>
      </c>
      <c r="B13" s="107">
        <v>0.07264957264957266</v>
      </c>
      <c r="C13" s="150">
        <v>34</v>
      </c>
    </row>
    <row r="14" spans="1:3" ht="25.5">
      <c r="A14" s="100" t="s">
        <v>144</v>
      </c>
      <c r="B14" s="107">
        <v>0.053418803418803416</v>
      </c>
      <c r="C14" s="150">
        <v>25</v>
      </c>
    </row>
    <row r="15" spans="1:3" ht="12.75">
      <c r="A15" s="100" t="s">
        <v>145</v>
      </c>
      <c r="B15" s="107">
        <v>0.023504273504273504</v>
      </c>
      <c r="C15" s="150">
        <v>11</v>
      </c>
    </row>
    <row r="16" spans="1:3" ht="12.75">
      <c r="A16" s="100" t="s">
        <v>146</v>
      </c>
      <c r="B16" s="107">
        <v>0.01282051282051282</v>
      </c>
      <c r="C16" s="150">
        <v>6</v>
      </c>
    </row>
    <row r="17" spans="1:3" ht="25.5">
      <c r="A17" s="100" t="s">
        <v>209</v>
      </c>
      <c r="B17" s="107">
        <v>0.002136752136752137</v>
      </c>
      <c r="C17" s="150">
        <v>1</v>
      </c>
    </row>
    <row r="18" spans="1:3" ht="12.75">
      <c r="A18" s="124"/>
      <c r="C18" s="150"/>
    </row>
    <row r="19" spans="1:3" ht="14.25">
      <c r="A19" s="99" t="s">
        <v>75</v>
      </c>
      <c r="B19" s="148">
        <f>SUM(B20:B24)</f>
        <v>0.15598290598290598</v>
      </c>
      <c r="C19" s="149">
        <f>SUM(C20:C24)</f>
        <v>73</v>
      </c>
    </row>
    <row r="20" spans="1:5" s="98" customFormat="1" ht="12.75">
      <c r="A20" s="100" t="s">
        <v>135</v>
      </c>
      <c r="B20" s="107">
        <v>0.08333333333333333</v>
      </c>
      <c r="C20" s="150">
        <v>39</v>
      </c>
      <c r="E20" s="93"/>
    </row>
    <row r="21" spans="1:5" s="98" customFormat="1" ht="12.75">
      <c r="A21" s="100" t="s">
        <v>136</v>
      </c>
      <c r="B21" s="107">
        <v>0.03418803418803419</v>
      </c>
      <c r="C21" s="150">
        <v>16</v>
      </c>
      <c r="E21" s="93"/>
    </row>
    <row r="22" spans="1:5" s="98" customFormat="1" ht="12.75">
      <c r="A22" s="100" t="s">
        <v>137</v>
      </c>
      <c r="B22" s="107">
        <v>0.021367521367521368</v>
      </c>
      <c r="C22" s="150">
        <v>10</v>
      </c>
      <c r="E22" s="93"/>
    </row>
    <row r="23" spans="1:3" ht="12.75">
      <c r="A23" s="124" t="s">
        <v>138</v>
      </c>
      <c r="B23" s="107">
        <v>0.010683760683760684</v>
      </c>
      <c r="C23" s="150">
        <v>5</v>
      </c>
    </row>
    <row r="24" spans="1:3" ht="12.75">
      <c r="A24" s="124" t="s">
        <v>139</v>
      </c>
      <c r="B24" s="107">
        <v>0.00641025641025641</v>
      </c>
      <c r="C24" s="150">
        <v>3</v>
      </c>
    </row>
    <row r="25" spans="1:3" ht="12.75">
      <c r="A25" s="124"/>
      <c r="C25" s="150"/>
    </row>
    <row r="26" spans="1:5" s="98" customFormat="1" ht="13.5" thickBot="1">
      <c r="A26" s="97" t="s">
        <v>68</v>
      </c>
      <c r="B26" s="151">
        <f>B9+B19</f>
        <v>1</v>
      </c>
      <c r="C26" s="152">
        <f>C9+C19</f>
        <v>468</v>
      </c>
      <c r="D26" s="93"/>
      <c r="E26" s="93"/>
    </row>
    <row r="27" spans="1:3" s="112" customFormat="1" ht="12.75">
      <c r="A27" s="93"/>
      <c r="B27" s="107"/>
      <c r="C27" s="94"/>
    </row>
    <row r="28" spans="1:3" s="98" customFormat="1" ht="14.25">
      <c r="A28" s="196" t="s">
        <v>211</v>
      </c>
      <c r="B28" s="107"/>
      <c r="C28" s="94"/>
    </row>
    <row r="29" spans="1:4" ht="12.75">
      <c r="A29" s="112" t="s">
        <v>210</v>
      </c>
      <c r="D29" s="112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0.57421875" style="93" customWidth="1"/>
    <col min="2" max="2" width="9.28125" style="107" bestFit="1" customWidth="1"/>
    <col min="3" max="3" width="8.28125" style="130" bestFit="1" customWidth="1"/>
    <col min="4" max="6" width="16.7109375" style="129" customWidth="1"/>
    <col min="7" max="16384" width="9.140625" style="93" customWidth="1"/>
  </cols>
  <sheetData>
    <row r="1" spans="1:6" ht="12.75">
      <c r="A1" s="98" t="s">
        <v>30</v>
      </c>
      <c r="B1" s="133"/>
      <c r="C1" s="140"/>
      <c r="D1" s="143"/>
      <c r="E1" s="143"/>
      <c r="F1" s="143"/>
    </row>
    <row r="2" spans="1:6" ht="12.75">
      <c r="A2" s="98" t="s">
        <v>113</v>
      </c>
      <c r="B2" s="133"/>
      <c r="C2" s="140"/>
      <c r="D2" s="143"/>
      <c r="E2" s="143"/>
      <c r="F2" s="143"/>
    </row>
    <row r="3" spans="1:6" ht="12.75">
      <c r="A3" s="98"/>
      <c r="B3" s="133"/>
      <c r="C3" s="140"/>
      <c r="D3" s="143"/>
      <c r="E3" s="143"/>
      <c r="F3" s="143"/>
    </row>
    <row r="4" ht="12.75">
      <c r="A4" s="98"/>
    </row>
    <row r="5" ht="12.75">
      <c r="A5" s="106">
        <v>43357</v>
      </c>
    </row>
    <row r="6" ht="12.75">
      <c r="A6" s="106"/>
    </row>
    <row r="7" ht="12.75">
      <c r="A7" s="142" t="s">
        <v>90</v>
      </c>
    </row>
    <row r="8" spans="1:6" ht="12.75">
      <c r="A8" s="127" t="s">
        <v>89</v>
      </c>
      <c r="B8" s="126" t="s">
        <v>1</v>
      </c>
      <c r="C8" s="138" t="s">
        <v>2</v>
      </c>
      <c r="D8" s="137" t="s">
        <v>3</v>
      </c>
      <c r="E8" s="137" t="s">
        <v>4</v>
      </c>
      <c r="F8" s="137" t="s">
        <v>5</v>
      </c>
    </row>
    <row r="9" spans="1:6" ht="15" thickBot="1">
      <c r="A9" s="125"/>
      <c r="B9" s="103" t="s">
        <v>6</v>
      </c>
      <c r="C9" s="135" t="s">
        <v>6</v>
      </c>
      <c r="D9" s="134" t="s">
        <v>14</v>
      </c>
      <c r="E9" s="134" t="s">
        <v>14</v>
      </c>
      <c r="F9" s="134" t="s">
        <v>14</v>
      </c>
    </row>
    <row r="10" spans="1:6" ht="12.75">
      <c r="A10" s="93" t="s">
        <v>54</v>
      </c>
      <c r="B10" s="146">
        <v>0.6645299145299145</v>
      </c>
      <c r="C10" s="130">
        <v>311</v>
      </c>
      <c r="D10" s="132">
        <v>70000</v>
      </c>
      <c r="E10" s="132">
        <v>250000</v>
      </c>
      <c r="F10" s="132">
        <v>130550</v>
      </c>
    </row>
    <row r="11" spans="1:6" ht="12.75">
      <c r="A11" s="93" t="s">
        <v>93</v>
      </c>
      <c r="B11" s="146">
        <v>0.33547008547008544</v>
      </c>
      <c r="C11" s="130">
        <v>157</v>
      </c>
      <c r="D11" s="132">
        <v>53000</v>
      </c>
      <c r="E11" s="132">
        <v>200000</v>
      </c>
      <c r="F11" s="132">
        <v>125000</v>
      </c>
    </row>
    <row r="12" spans="1:6" s="98" customFormat="1" ht="13.5" thickBot="1">
      <c r="A12" s="97" t="s">
        <v>68</v>
      </c>
      <c r="B12" s="151">
        <v>1</v>
      </c>
      <c r="C12" s="153">
        <v>468</v>
      </c>
      <c r="D12" s="31">
        <v>53000</v>
      </c>
      <c r="E12" s="31">
        <v>250000</v>
      </c>
      <c r="F12" s="31">
        <v>130000</v>
      </c>
    </row>
    <row r="13" ht="12.75">
      <c r="A13" s="112"/>
    </row>
    <row r="14" ht="12.75">
      <c r="A14" s="98" t="s">
        <v>88</v>
      </c>
    </row>
    <row r="15" spans="1:6" ht="12.75">
      <c r="A15" s="139" t="s">
        <v>109</v>
      </c>
      <c r="B15" s="126" t="s">
        <v>1</v>
      </c>
      <c r="C15" s="138" t="s">
        <v>2</v>
      </c>
      <c r="D15" s="137" t="s">
        <v>3</v>
      </c>
      <c r="E15" s="137" t="s">
        <v>4</v>
      </c>
      <c r="F15" s="137" t="s">
        <v>5</v>
      </c>
    </row>
    <row r="16" spans="1:6" ht="15" thickBot="1">
      <c r="A16" s="136"/>
      <c r="B16" s="103" t="s">
        <v>6</v>
      </c>
      <c r="C16" s="135" t="s">
        <v>6</v>
      </c>
      <c r="D16" s="134" t="s">
        <v>14</v>
      </c>
      <c r="E16" s="134" t="s">
        <v>14</v>
      </c>
      <c r="F16" s="134" t="s">
        <v>14</v>
      </c>
    </row>
    <row r="17" spans="1:6" ht="12.75">
      <c r="A17" s="93" t="s">
        <v>87</v>
      </c>
      <c r="B17" s="146">
        <v>0.5534188034188035</v>
      </c>
      <c r="C17" s="203">
        <v>259</v>
      </c>
      <c r="D17" s="132">
        <v>70000</v>
      </c>
      <c r="E17" s="132">
        <v>250000</v>
      </c>
      <c r="F17" s="132">
        <v>130000</v>
      </c>
    </row>
    <row r="18" spans="1:6" ht="12.75">
      <c r="A18" s="93" t="s">
        <v>86</v>
      </c>
      <c r="B18" s="146">
        <v>0.28846153846153844</v>
      </c>
      <c r="C18" s="203">
        <v>135</v>
      </c>
      <c r="D18" s="132">
        <v>53000</v>
      </c>
      <c r="E18" s="132">
        <v>180000</v>
      </c>
      <c r="F18" s="132">
        <v>130000</v>
      </c>
    </row>
    <row r="19" spans="1:6" ht="12.75">
      <c r="A19" s="93" t="s">
        <v>32</v>
      </c>
      <c r="B19" s="146">
        <v>0.1581196581196581</v>
      </c>
      <c r="C19" s="203">
        <v>74</v>
      </c>
      <c r="D19" s="132">
        <v>90000</v>
      </c>
      <c r="E19" s="132">
        <v>180000</v>
      </c>
      <c r="F19" s="132">
        <v>127500</v>
      </c>
    </row>
    <row r="20" spans="1:6" s="98" customFormat="1" ht="13.5" thickBot="1">
      <c r="A20" s="97" t="s">
        <v>68</v>
      </c>
      <c r="B20" s="151">
        <v>1</v>
      </c>
      <c r="C20" s="153">
        <v>468</v>
      </c>
      <c r="D20" s="141">
        <v>53000</v>
      </c>
      <c r="E20" s="141">
        <v>250000</v>
      </c>
      <c r="F20" s="141">
        <v>130000</v>
      </c>
    </row>
    <row r="21" ht="12.75">
      <c r="C21" s="140"/>
    </row>
    <row r="22" ht="12.75">
      <c r="A22" s="98" t="s">
        <v>85</v>
      </c>
    </row>
    <row r="23" spans="1:6" ht="12.75">
      <c r="A23" s="139" t="s">
        <v>84</v>
      </c>
      <c r="B23" s="126" t="s">
        <v>1</v>
      </c>
      <c r="C23" s="138" t="s">
        <v>2</v>
      </c>
      <c r="D23" s="137" t="s">
        <v>3</v>
      </c>
      <c r="E23" s="137" t="s">
        <v>4</v>
      </c>
      <c r="F23" s="137" t="s">
        <v>5</v>
      </c>
    </row>
    <row r="24" spans="1:6" ht="15" thickBot="1">
      <c r="A24" s="136"/>
      <c r="B24" s="103" t="s">
        <v>6</v>
      </c>
      <c r="C24" s="135" t="s">
        <v>6</v>
      </c>
      <c r="D24" s="134" t="s">
        <v>14</v>
      </c>
      <c r="E24" s="134" t="s">
        <v>14</v>
      </c>
      <c r="F24" s="134" t="s">
        <v>14</v>
      </c>
    </row>
    <row r="25" spans="1:6" ht="12.75">
      <c r="A25" s="93" t="s">
        <v>83</v>
      </c>
      <c r="B25" s="146">
        <v>0.017094017094017096</v>
      </c>
      <c r="C25" s="130">
        <v>8</v>
      </c>
      <c r="D25" s="45">
        <v>85000</v>
      </c>
      <c r="E25" s="45">
        <v>150000</v>
      </c>
      <c r="F25" s="45">
        <v>122700</v>
      </c>
    </row>
    <row r="26" spans="1:6" ht="12.75">
      <c r="A26" s="93" t="s">
        <v>82</v>
      </c>
      <c r="B26" s="146">
        <v>0.05982905982905983</v>
      </c>
      <c r="C26" s="130">
        <v>28</v>
      </c>
      <c r="D26" s="132">
        <v>53000</v>
      </c>
      <c r="E26" s="132">
        <v>180000</v>
      </c>
      <c r="F26" s="132">
        <v>130000</v>
      </c>
    </row>
    <row r="27" spans="1:7" ht="12.75">
      <c r="A27" s="93" t="s">
        <v>81</v>
      </c>
      <c r="B27" s="146">
        <v>0.4743589743589743</v>
      </c>
      <c r="C27" s="130">
        <v>222</v>
      </c>
      <c r="D27" s="132">
        <v>55000</v>
      </c>
      <c r="E27" s="132">
        <v>250000</v>
      </c>
      <c r="F27" s="132">
        <v>130000</v>
      </c>
      <c r="G27" s="133"/>
    </row>
    <row r="28" spans="1:6" ht="12.75">
      <c r="A28" s="93" t="s">
        <v>80</v>
      </c>
      <c r="B28" s="146">
        <v>0.44871794871794873</v>
      </c>
      <c r="C28" s="130">
        <v>210</v>
      </c>
      <c r="D28" s="132">
        <v>70000</v>
      </c>
      <c r="E28" s="132">
        <v>225000</v>
      </c>
      <c r="F28" s="132">
        <v>130000</v>
      </c>
    </row>
    <row r="29" spans="1:6" s="98" customFormat="1" ht="13.5" thickBot="1">
      <c r="A29" s="97" t="s">
        <v>68</v>
      </c>
      <c r="B29" s="151">
        <v>1</v>
      </c>
      <c r="C29" s="153">
        <v>468</v>
      </c>
      <c r="D29" s="31">
        <v>53000</v>
      </c>
      <c r="E29" s="31">
        <v>250000</v>
      </c>
      <c r="F29" s="31">
        <v>130000</v>
      </c>
    </row>
    <row r="31" ht="14.25">
      <c r="A31" s="197" t="s">
        <v>114</v>
      </c>
    </row>
    <row r="32" ht="12.75">
      <c r="A32" s="198" t="s">
        <v>97</v>
      </c>
    </row>
    <row r="33" ht="12.75">
      <c r="A33" s="198"/>
    </row>
    <row r="35" ht="12.75">
      <c r="D35" s="131"/>
    </row>
    <row r="36" ht="12.75">
      <c r="A36" s="112"/>
    </row>
    <row r="37" ht="12.75">
      <c r="D37" s="131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Chicago Booth</cp:lastModifiedBy>
  <cp:lastPrinted>2018-10-03T20:12:55Z</cp:lastPrinted>
  <dcterms:created xsi:type="dcterms:W3CDTF">1999-12-02T19:41:08Z</dcterms:created>
  <dcterms:modified xsi:type="dcterms:W3CDTF">2018-10-04T20:33:47Z</dcterms:modified>
  <cp:category/>
  <cp:version/>
  <cp:contentType/>
  <cp:contentStatus/>
</cp:coreProperties>
</file>