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Six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<sst xmlns="http://schemas.openxmlformats.org/spreadsheetml/2006/main" count="246" uniqueCount="164">
  <si>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</si>
  <si>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</si>
  <si>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</si>
  <si>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</si>
  <si>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</si>
  <si>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</si>
  <si>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</si>
  <si>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</si>
  <si>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</si>
  <si>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</si>
  <si>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</si>
  <si>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</si>
  <si>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</si>
  <si>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</si>
  <si>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</si>
  <si>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</si>
  <si>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</si>
  <si>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</si>
  <si>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</si>
  <si>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</si>
  <si>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</si>
  <si>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</si>
  <si>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</si>
  <si>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</si>
  <si>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</si>
  <si>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</si>
  <si>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</si>
  <si>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</si>
  <si>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</si>
  <si>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</si>
  <si>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t>All values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</si>
  <si>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</si>
  <si>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</si>
  <si>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</si>
  <si>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Minneapolis</t>
  </si>
  <si>
    <t>New York</t>
  </si>
  <si>
    <t>Boston</t>
  </si>
  <si>
    <t>Los Angeles</t>
  </si>
  <si>
    <t>Seattle</t>
  </si>
  <si>
    <t>Houston</t>
  </si>
  <si>
    <t>London</t>
  </si>
  <si>
    <t>São Paulo</t>
  </si>
  <si>
    <t>Mexico City</t>
  </si>
  <si>
    <t>Consulting</t>
  </si>
  <si>
    <t>Investment Banking</t>
  </si>
  <si>
    <t>Investment Management/Research</t>
  </si>
  <si>
    <t>Private Equity</t>
  </si>
  <si>
    <t>Marketing</t>
  </si>
  <si>
    <t>Technology</t>
  </si>
  <si>
    <t>Investment Banking/Brokerage</t>
  </si>
  <si>
    <t>Top Five Industries - Intern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</si>
  <si>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</si>
  <si>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</si>
  <si>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</si>
  <si>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</si>
  <si>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</si>
  <si>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</si>
  <si>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</si>
  <si>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</si>
  <si>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</si>
  <si>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</si>
  <si>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</si>
  <si>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</si>
  <si>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</si>
  <si>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</si>
  <si>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</si>
  <si>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</si>
  <si>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</si>
  <si>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</si>
  <si>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</si>
  <si>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</si>
  <si>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</si>
  <si>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</si>
  <si>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</si>
  <si>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 xml:space="preserve">     companies were with firms where the school has an established recruiting relationship.</t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</si>
  <si>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</si>
  <si>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</si>
  <si>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</si>
  <si>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</si>
  <si>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</si>
  <si>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</si>
  <si>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Other</t>
  </si>
  <si>
    <t>Latin America and the Caribbean</t>
  </si>
  <si>
    <t>Washington, DC</t>
  </si>
  <si>
    <t>Top Five Industries</t>
  </si>
  <si>
    <t>International Students</t>
  </si>
  <si>
    <t>Consumer Products</t>
  </si>
  <si>
    <t>Bay Area</t>
  </si>
  <si>
    <t>Hong Kong</t>
  </si>
  <si>
    <t>Personal/Prior Business Contact</t>
  </si>
  <si>
    <t>Organization Website/External Job Board/Industry Event</t>
  </si>
  <si>
    <t>Other Source</t>
  </si>
  <si>
    <t>Interview on Campus - Invite Schedule</t>
  </si>
  <si>
    <t>Booth Job Posting/Resume Referral Service</t>
  </si>
  <si>
    <t>Interview on Campus - Bid Schedule</t>
  </si>
  <si>
    <t>Alumni Contact</t>
  </si>
  <si>
    <t xml:space="preserve">     less than 1% reporting offers and /or less than 50% with salary information.</t>
  </si>
  <si>
    <t xml:space="preserve">     represented above.  Insufficient data indicates less than 1% reporting offers and/or less than 50% with salary information.   </t>
  </si>
  <si>
    <t xml:space="preserve">     Pharmaceutical Products.</t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</si>
  <si>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Services, and </t>
    </r>
  </si>
  <si>
    <t xml:space="preserve">     the minimum, maximum and median monthly salaries are represented above.  Insufficient data indicates</t>
  </si>
  <si>
    <t xml:space="preserve">     in September 2014.</t>
  </si>
  <si>
    <t>Profile of the Class of 2016</t>
  </si>
  <si>
    <t>Employment Statistics:  2014-2015</t>
  </si>
  <si>
    <t>Corporate Strategy/Strategic Planning</t>
  </si>
  <si>
    <t>Finance - Other</t>
  </si>
  <si>
    <t>Real Estate</t>
  </si>
  <si>
    <t>Venture Capital</t>
  </si>
  <si>
    <t>Finance</t>
  </si>
  <si>
    <t>Sales</t>
  </si>
  <si>
    <r>
      <t xml:space="preserve">(1)   </t>
    </r>
    <r>
      <rPr>
        <sz val="10"/>
        <rFont val="Arial"/>
        <family val="2"/>
      </rPr>
      <t>Ten students in the Class of 2016 reported having two internships.</t>
    </r>
  </si>
  <si>
    <r>
      <t xml:space="preserve">(2)   </t>
    </r>
    <r>
      <rPr>
        <sz val="10"/>
        <rFont val="Arial"/>
        <family val="2"/>
      </rPr>
      <t>Approximately one-half of the accepted offers generated by students' direct contact with</t>
    </r>
  </si>
  <si>
    <t>Education/Government/Non-Profit</t>
  </si>
  <si>
    <t>Energy</t>
  </si>
  <si>
    <t>Financial Services - Other</t>
  </si>
  <si>
    <t>Manufacturing/Chemicals/Plastics</t>
  </si>
  <si>
    <t>Media/Entertainment/Sports</t>
  </si>
  <si>
    <t>Retail</t>
  </si>
  <si>
    <t>Financial Services</t>
  </si>
  <si>
    <t>Diversified Financial Services</t>
  </si>
  <si>
    <t>eCommerce and Internet</t>
  </si>
  <si>
    <t>Hardware</t>
  </si>
  <si>
    <t>Software</t>
  </si>
  <si>
    <t>Telecommunications</t>
  </si>
  <si>
    <t>Australia</t>
  </si>
  <si>
    <t>Canada</t>
  </si>
  <si>
    <t>Milwaukee</t>
  </si>
  <si>
    <t xml:space="preserve">     Of that, 1% reported receiving no salary.  For the 94% who reported salaries, the minimum, maximum and median monthly salaries are </t>
  </si>
  <si>
    <r>
      <t>Analytics/Data Science</t>
    </r>
    <r>
      <rPr>
        <vertAlign val="superscript"/>
        <sz val="10"/>
        <rFont val="Arial"/>
        <family val="2"/>
      </rPr>
      <t>(4)</t>
    </r>
  </si>
  <si>
    <r>
      <t>Product Management (Tech)</t>
    </r>
    <r>
      <rPr>
        <vertAlign val="superscript"/>
        <sz val="10"/>
        <rFont val="Arial"/>
        <family val="2"/>
      </rPr>
      <t>(4)</t>
    </r>
  </si>
  <si>
    <r>
      <t>Marketing - Other</t>
    </r>
    <r>
      <rPr>
        <vertAlign val="superscript"/>
        <sz val="10"/>
        <rFont val="Arial"/>
        <family val="2"/>
      </rPr>
      <t>(4)</t>
    </r>
  </si>
  <si>
    <r>
      <t>Brand/Product Management</t>
    </r>
    <r>
      <rPr>
        <vertAlign val="superscript"/>
        <sz val="10"/>
        <rFont val="Arial"/>
        <family val="2"/>
      </rPr>
      <t>(4)</t>
    </r>
  </si>
  <si>
    <r>
      <t>General Management</t>
    </r>
    <r>
      <rPr>
        <vertAlign val="superscript"/>
        <sz val="10"/>
        <rFont val="Arial"/>
        <family val="2"/>
      </rPr>
      <t>(4)</t>
    </r>
  </si>
  <si>
    <r>
      <t>Venture Capital</t>
    </r>
    <r>
      <rPr>
        <vertAlign val="superscript"/>
        <sz val="10"/>
        <rFont val="Arial"/>
        <family val="2"/>
      </rPr>
      <t>(4)</t>
    </r>
  </si>
  <si>
    <r>
      <t>Private Equity</t>
    </r>
    <r>
      <rPr>
        <vertAlign val="superscript"/>
        <sz val="10"/>
        <rFont val="Arial"/>
        <family val="2"/>
      </rPr>
      <t>(4)</t>
    </r>
  </si>
  <si>
    <r>
      <t>Investment Management/Research</t>
    </r>
    <r>
      <rPr>
        <vertAlign val="superscript"/>
        <sz val="10"/>
        <rFont val="Arial"/>
        <family val="2"/>
      </rPr>
      <t>(4)</t>
    </r>
  </si>
  <si>
    <r>
      <t>Company Finance (Analysis/Treasury)</t>
    </r>
    <r>
      <rPr>
        <vertAlign val="superscript"/>
        <sz val="10"/>
        <rFont val="Arial"/>
        <family val="2"/>
      </rPr>
      <t>(4)</t>
    </r>
  </si>
  <si>
    <r>
      <t>Corporate Strategy/Strategic Planning</t>
    </r>
    <r>
      <rPr>
        <vertAlign val="superscript"/>
        <sz val="10"/>
        <rFont val="Arial"/>
        <family val="2"/>
      </rPr>
      <t>(4)</t>
    </r>
  </si>
  <si>
    <r>
      <t>Business Development</t>
    </r>
    <r>
      <rPr>
        <vertAlign val="superscript"/>
        <sz val="10"/>
        <rFont val="Arial"/>
        <family val="2"/>
      </rPr>
      <t>(4)</t>
    </r>
  </si>
  <si>
    <t>Top Six Functions</t>
  </si>
  <si>
    <t>Top Six Functions - Intern</t>
  </si>
  <si>
    <r>
      <t xml:space="preserve">(1)  </t>
    </r>
    <r>
      <rPr>
        <sz val="10"/>
        <rFont val="Arial"/>
        <family val="0"/>
      </rPr>
      <t>Represents percent of students who are seeking employment.  Five students, representing</t>
    </r>
  </si>
  <si>
    <t xml:space="preserve">     0.9% of students seeking employment, reneged on offers that had been accepted.</t>
  </si>
  <si>
    <t>Other Booth Source (e.g., Entrepreneurial Internship Program, Fellow Student, Faculty, Student Groups)</t>
  </si>
  <si>
    <t>Booth-Facilitated Relationships (e.g., Blog, Networking Nights, Booth Contacts)</t>
  </si>
  <si>
    <r>
      <t xml:space="preserve">(3)   </t>
    </r>
    <r>
      <rPr>
        <sz val="10"/>
        <rFont val="Arial"/>
        <family val="2"/>
      </rPr>
      <t xml:space="preserve">Bonus information:  11% of accepted offers reported in the consulting industry received a sign-on bonus, for which the median bonus </t>
    </r>
  </si>
  <si>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was $2,500.</t>
    </r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</si>
  <si>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Investment Management/Research also includes Mutual Funds and Hedge Funds.</t>
    </r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</si>
  <si>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Compensation information is self-reported. 95% of students reporting accepted intern offers included salary information.</t>
    </r>
  </si>
  <si>
    <r>
      <t xml:space="preserve">(3)   </t>
    </r>
    <r>
      <rPr>
        <sz val="10"/>
        <rFont val="Arial"/>
        <family val="2"/>
      </rPr>
      <t xml:space="preserve">Bonus information: 10% of accepted offers reported in the consulting function received a sign-on bonus, for which the median bonus </t>
    </r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</si>
  <si>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Accepted offers in these functions include students doing summer internships at start-ups: Analytics/Data Science (3),</t>
    </r>
  </si>
  <si>
    <t xml:space="preserve">     was $2,500.</t>
  </si>
  <si>
    <t xml:space="preserve">     Business Development (14), Consulting (2), Corporate Strategy/Strategic Planning (1), Finance - Company Finance (Analysis/Treasury) (2), </t>
  </si>
  <si>
    <t xml:space="preserve">     Finance - Investment Management/Research (1), Finance - Private Equity (4), Finance - Venture Capital (4), General Management (3), </t>
  </si>
  <si>
    <t xml:space="preserve">     Marketing - Brand/Product Management (1), Marketing - Other (1), Operations - Production/Supply Chain Mgmt/Logistics (1),</t>
  </si>
  <si>
    <t xml:space="preserve">     and Product Management (Tech) (2)</t>
  </si>
  <si>
    <t xml:space="preserve">     In total, 7.0% of accepted offers for the Class of 2016 were with start-ups.  For monthly base salary, the minimum  was $250, </t>
  </si>
  <si>
    <t xml:space="preserve">     the maximum was $9,125, and the median was $3,200.</t>
  </si>
  <si>
    <t xml:space="preserve">     salary information.  Of that, 1% reported receiving no salary.  For the 94% who reported salaries,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</si>
  <si>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95% of students reporting accepted intern offers included</t>
    </r>
  </si>
  <si>
    <t>South Africa</t>
  </si>
  <si>
    <r>
      <t>Consulting</t>
    </r>
    <r>
      <rPr>
        <vertAlign val="superscript"/>
        <sz val="10"/>
        <rFont val="Arial"/>
        <family val="2"/>
      </rPr>
      <t>(3)</t>
    </r>
  </si>
  <si>
    <r>
      <t>Operations - Production/Supply Chain Mgmt/Logistics</t>
    </r>
    <r>
      <rPr>
        <vertAlign val="superscript"/>
        <sz val="10"/>
        <rFont val="Arial"/>
        <family val="2"/>
      </rPr>
      <t>(4)</t>
    </r>
  </si>
  <si>
    <r>
      <t>Healthcare Products and Services</t>
    </r>
    <r>
      <rPr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</si>
</sst>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125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68" fontId="1" fillId="0" borderId="11" xfId="125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25" applyNumberFormat="1" applyFill="1" applyAlignment="1">
      <alignment/>
    </xf>
    <xf numFmtId="42" fontId="1" fillId="0" borderId="0" xfId="125" applyNumberFormat="1" applyFont="1" applyFill="1" applyAlignment="1">
      <alignment/>
    </xf>
    <xf numFmtId="1" fontId="1" fillId="0" borderId="13" xfId="0" applyNumberFormat="1" applyFont="1" applyFill="1" applyBorder="1" applyAlignment="1">
      <alignment horizontal="center"/>
    </xf>
    <xf numFmtId="42" fontId="1" fillId="0" borderId="13" xfId="125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25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8" fontId="0" fillId="0" borderId="0" xfId="125" applyNumberFormat="1" applyFill="1" applyAlignment="1">
      <alignment horizontal="right"/>
    </xf>
    <xf numFmtId="168" fontId="1" fillId="0" borderId="0" xfId="125" applyNumberFormat="1" applyFont="1" applyFill="1" applyAlignment="1">
      <alignment horizontal="right"/>
    </xf>
    <xf numFmtId="168" fontId="0" fillId="0" borderId="0" xfId="125" applyNumberFormat="1" applyFont="1" applyFill="1" applyBorder="1" applyAlignment="1">
      <alignment horizontal="right"/>
    </xf>
    <xf numFmtId="168" fontId="0" fillId="0" borderId="0" xfId="125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center"/>
    </xf>
    <xf numFmtId="168" fontId="1" fillId="0" borderId="13" xfId="125" applyNumberFormat="1" applyFont="1" applyFill="1" applyBorder="1" applyAlignment="1">
      <alignment horizontal="center"/>
    </xf>
    <xf numFmtId="168" fontId="1" fillId="0" borderId="0" xfId="125" applyNumberFormat="1" applyFont="1" applyFill="1" applyBorder="1" applyAlignment="1">
      <alignment horizontal="center"/>
    </xf>
    <xf numFmtId="168" fontId="1" fillId="0" borderId="14" xfId="125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93" applyNumberFormat="1" applyAlignment="1">
      <alignment horizontal="center"/>
    </xf>
    <xf numFmtId="164" fontId="0" fillId="0" borderId="0" xfId="293" applyNumberFormat="1" applyFill="1" applyBorder="1" applyAlignment="1">
      <alignment horizontal="center"/>
    </xf>
    <xf numFmtId="9" fontId="0" fillId="0" borderId="0" xfId="293" applyFill="1" applyBorder="1" applyAlignment="1">
      <alignment horizontal="center"/>
    </xf>
    <xf numFmtId="164" fontId="1" fillId="0" borderId="11" xfId="293" applyNumberFormat="1" applyFont="1" applyBorder="1" applyAlignment="1">
      <alignment horizontal="center"/>
    </xf>
    <xf numFmtId="164" fontId="1" fillId="0" borderId="12" xfId="293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293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292" applyNumberFormat="1" applyFont="1" applyFill="1" applyAlignment="1">
      <alignment horizontal="center"/>
    </xf>
    <xf numFmtId="164" fontId="0" fillId="0" borderId="0" xfId="292" applyNumberFormat="1" applyFill="1" applyAlignment="1">
      <alignment horizontal="center"/>
    </xf>
    <xf numFmtId="164" fontId="1" fillId="0" borderId="13" xfId="292" applyNumberFormat="1" applyFont="1" applyFill="1" applyBorder="1" applyAlignment="1">
      <alignment horizontal="center"/>
    </xf>
    <xf numFmtId="164" fontId="1" fillId="0" borderId="14" xfId="292" applyNumberFormat="1" applyFont="1" applyFill="1" applyBorder="1" applyAlignment="1">
      <alignment horizontal="center"/>
    </xf>
    <xf numFmtId="164" fontId="0" fillId="0" borderId="0" xfId="292" applyNumberFormat="1" applyFont="1" applyFill="1" applyAlignment="1">
      <alignment horizontal="center"/>
    </xf>
    <xf numFmtId="164" fontId="3" fillId="0" borderId="0" xfId="292" applyNumberFormat="1" applyFont="1" applyFill="1" applyBorder="1" applyAlignment="1">
      <alignment horizontal="center"/>
    </xf>
    <xf numFmtId="1" fontId="1" fillId="0" borderId="0" xfId="125" applyNumberFormat="1" applyFont="1" applyFill="1" applyAlignment="1">
      <alignment horizontal="center"/>
    </xf>
    <xf numFmtId="1" fontId="0" fillId="0" borderId="0" xfId="125" applyNumberFormat="1" applyFont="1" applyFill="1" applyAlignment="1">
      <alignment horizontal="center"/>
    </xf>
    <xf numFmtId="1" fontId="3" fillId="0" borderId="0" xfId="125" applyNumberFormat="1" applyFont="1" applyFill="1" applyBorder="1" applyAlignment="1">
      <alignment horizontal="center"/>
    </xf>
    <xf numFmtId="168" fontId="3" fillId="0" borderId="0" xfId="125" applyNumberFormat="1" applyFont="1" applyFill="1" applyBorder="1" applyAlignment="1">
      <alignment horizontal="right"/>
    </xf>
    <xf numFmtId="164" fontId="1" fillId="0" borderId="11" xfId="292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164" fontId="1" fillId="0" borderId="11" xfId="0" applyNumberFormat="1" applyFont="1" applyFill="1" applyBorder="1" applyAlignment="1">
      <alignment horizontal="center"/>
    </xf>
    <xf numFmtId="1" fontId="1" fillId="0" borderId="11" xfId="292" applyNumberFormat="1" applyFont="1" applyFill="1" applyBorder="1" applyAlignment="1">
      <alignment horizontal="right"/>
    </xf>
    <xf numFmtId="0" fontId="0" fillId="0" borderId="0" xfId="220" applyFill="1">
      <alignment/>
      <protection/>
    </xf>
    <xf numFmtId="0" fontId="0" fillId="0" borderId="0" xfId="220" applyFill="1" applyAlignment="1">
      <alignment horizontal="center"/>
      <protection/>
    </xf>
    <xf numFmtId="164" fontId="0" fillId="0" borderId="0" xfId="294" applyNumberFormat="1" applyFill="1" applyAlignment="1">
      <alignment horizontal="center"/>
    </xf>
    <xf numFmtId="0" fontId="37" fillId="0" borderId="0" xfId="220" applyFont="1" applyFill="1">
      <alignment/>
      <protection/>
    </xf>
    <xf numFmtId="9" fontId="0" fillId="0" borderId="0" xfId="220" applyNumberFormat="1" applyFill="1">
      <alignment/>
      <protection/>
    </xf>
    <xf numFmtId="164" fontId="0" fillId="0" borderId="0" xfId="220" applyNumberFormat="1" applyFill="1" applyAlignment="1">
      <alignment horizontal="center"/>
      <protection/>
    </xf>
    <xf numFmtId="0" fontId="0" fillId="0" borderId="0" xfId="220" applyFont="1" applyFill="1">
      <alignment/>
      <protection/>
    </xf>
    <xf numFmtId="0" fontId="3" fillId="0" borderId="0" xfId="220" applyFont="1" applyFill="1">
      <alignment/>
      <protection/>
    </xf>
    <xf numFmtId="0" fontId="0" fillId="0" borderId="15" xfId="220" applyFill="1" applyBorder="1" applyAlignment="1">
      <alignment horizontal="center"/>
      <protection/>
    </xf>
    <xf numFmtId="9" fontId="0" fillId="0" borderId="0" xfId="220" applyNumberFormat="1" applyFill="1" applyAlignment="1">
      <alignment horizontal="center"/>
      <protection/>
    </xf>
    <xf numFmtId="0" fontId="1" fillId="0" borderId="0" xfId="220" applyFont="1" applyFill="1">
      <alignment/>
      <protection/>
    </xf>
    <xf numFmtId="164" fontId="0" fillId="0" borderId="0" xfId="220" applyNumberFormat="1" applyFill="1">
      <alignment/>
      <protection/>
    </xf>
    <xf numFmtId="0" fontId="1" fillId="0" borderId="0" xfId="220" applyFont="1" applyFill="1" applyAlignment="1">
      <alignment horizontal="center" wrapText="1"/>
      <protection/>
    </xf>
    <xf numFmtId="0" fontId="1" fillId="0" borderId="0" xfId="220" applyFont="1" applyFill="1" applyAlignment="1">
      <alignment horizontal="center"/>
      <protection/>
    </xf>
    <xf numFmtId="0" fontId="0" fillId="0" borderId="0" xfId="220" applyFill="1" applyAlignment="1">
      <alignment horizontal="left" indent="1"/>
      <protection/>
    </xf>
    <xf numFmtId="0" fontId="0" fillId="0" borderId="0" xfId="220" applyFont="1" applyFill="1" applyAlignment="1">
      <alignment horizontal="left" indent="1"/>
      <protection/>
    </xf>
    <xf numFmtId="10" fontId="0" fillId="0" borderId="0" xfId="220" applyNumberFormat="1" applyFill="1">
      <alignment/>
      <protection/>
    </xf>
    <xf numFmtId="0" fontId="1" fillId="0" borderId="14" xfId="220" applyFont="1" applyFill="1" applyBorder="1" applyAlignment="1">
      <alignment horizontal="center"/>
      <protection/>
    </xf>
    <xf numFmtId="164" fontId="1" fillId="0" borderId="14" xfId="294" applyNumberFormat="1" applyFont="1" applyFill="1" applyBorder="1" applyAlignment="1">
      <alignment horizontal="center"/>
    </xf>
    <xf numFmtId="15" fontId="1" fillId="0" borderId="14" xfId="220" applyNumberFormat="1" applyFont="1" applyFill="1" applyBorder="1">
      <alignment/>
      <protection/>
    </xf>
    <xf numFmtId="0" fontId="1" fillId="0" borderId="13" xfId="220" applyFont="1" applyFill="1" applyBorder="1" applyAlignment="1">
      <alignment horizontal="center"/>
      <protection/>
    </xf>
    <xf numFmtId="164" fontId="1" fillId="0" borderId="13" xfId="294" applyNumberFormat="1" applyFont="1" applyFill="1" applyBorder="1" applyAlignment="1">
      <alignment horizontal="center"/>
    </xf>
    <xf numFmtId="15" fontId="1" fillId="0" borderId="13" xfId="220" applyNumberFormat="1" applyFont="1" applyFill="1" applyBorder="1">
      <alignment/>
      <protection/>
    </xf>
    <xf numFmtId="15" fontId="6" fillId="0" borderId="0" xfId="220" applyNumberFormat="1" applyFont="1" applyFill="1">
      <alignment/>
      <protection/>
    </xf>
    <xf numFmtId="178" fontId="1" fillId="0" borderId="0" xfId="220" applyNumberFormat="1" applyFont="1" applyFill="1" applyAlignment="1">
      <alignment horizontal="left"/>
      <protection/>
    </xf>
    <xf numFmtId="0" fontId="1" fillId="0" borderId="0" xfId="220" applyFont="1" applyFill="1" applyAlignment="1">
      <alignment horizontal="left"/>
      <protection/>
    </xf>
    <xf numFmtId="0" fontId="0" fillId="0" borderId="0" xfId="205" applyFill="1">
      <alignment/>
      <protection/>
    </xf>
    <xf numFmtId="0" fontId="0" fillId="0" borderId="0" xfId="205" applyFill="1" applyAlignment="1">
      <alignment horizontal="center"/>
      <protection/>
    </xf>
    <xf numFmtId="164" fontId="0" fillId="0" borderId="0" xfId="205" applyNumberFormat="1" applyFill="1" applyAlignment="1">
      <alignment horizontal="center"/>
      <protection/>
    </xf>
    <xf numFmtId="0" fontId="3" fillId="0" borderId="0" xfId="205" applyFont="1" applyFill="1">
      <alignment/>
      <protection/>
    </xf>
    <xf numFmtId="9" fontId="0" fillId="0" borderId="0" xfId="205" applyNumberFormat="1" applyFill="1" applyAlignment="1">
      <alignment horizontal="center"/>
      <protection/>
    </xf>
    <xf numFmtId="0" fontId="0" fillId="0" borderId="0" xfId="205" applyFont="1" applyFill="1">
      <alignment/>
      <protection/>
    </xf>
    <xf numFmtId="168" fontId="0" fillId="0" borderId="0" xfId="128" applyNumberFormat="1" applyFill="1" applyBorder="1" applyAlignment="1">
      <alignment horizontal="center"/>
    </xf>
    <xf numFmtId="0" fontId="1" fillId="0" borderId="0" xfId="205" applyFont="1" applyFill="1">
      <alignment/>
      <protection/>
    </xf>
    <xf numFmtId="0" fontId="1" fillId="0" borderId="11" xfId="205" applyFont="1" applyFill="1" applyBorder="1" applyAlignment="1">
      <alignment horizontal="center"/>
      <protection/>
    </xf>
    <xf numFmtId="164" fontId="1" fillId="0" borderId="11" xfId="205" applyNumberFormat="1" applyFont="1" applyFill="1" applyBorder="1" applyAlignment="1">
      <alignment horizontal="center"/>
      <protection/>
    </xf>
    <xf numFmtId="0" fontId="1" fillId="0" borderId="11" xfId="205" applyFont="1" applyFill="1" applyBorder="1">
      <alignment/>
      <protection/>
    </xf>
    <xf numFmtId="0" fontId="0" fillId="0" borderId="0" xfId="205" applyFill="1" applyAlignment="1">
      <alignment horizontal="center" wrapText="1"/>
      <protection/>
    </xf>
    <xf numFmtId="0" fontId="0" fillId="0" borderId="0" xfId="205" applyFill="1" applyAlignment="1">
      <alignment horizontal="left" wrapText="1" indent="1"/>
      <protection/>
    </xf>
    <xf numFmtId="0" fontId="37" fillId="0" borderId="0" xfId="205" applyFont="1" applyFill="1">
      <alignment/>
      <protection/>
    </xf>
    <xf numFmtId="0" fontId="1" fillId="0" borderId="0" xfId="205" applyFont="1" applyFill="1" applyAlignment="1">
      <alignment horizontal="center" wrapText="1"/>
      <protection/>
    </xf>
    <xf numFmtId="164" fontId="1" fillId="0" borderId="0" xfId="205" applyNumberFormat="1" applyFont="1" applyFill="1" applyAlignment="1">
      <alignment horizontal="center" wrapText="1"/>
      <protection/>
    </xf>
    <xf numFmtId="0" fontId="1" fillId="0" borderId="0" xfId="205" applyFont="1" applyFill="1" applyAlignment="1">
      <alignment wrapText="1"/>
      <protection/>
    </xf>
    <xf numFmtId="0" fontId="0" fillId="0" borderId="0" xfId="205" applyFont="1" applyFill="1" applyAlignment="1">
      <alignment horizontal="left" wrapText="1" indent="1"/>
      <protection/>
    </xf>
    <xf numFmtId="0" fontId="1" fillId="0" borderId="14" xfId="205" applyFont="1" applyFill="1" applyBorder="1" applyAlignment="1">
      <alignment horizontal="center"/>
      <protection/>
    </xf>
    <xf numFmtId="164" fontId="1" fillId="0" borderId="14" xfId="205" applyNumberFormat="1" applyFont="1" applyFill="1" applyBorder="1" applyAlignment="1">
      <alignment horizontal="center"/>
      <protection/>
    </xf>
    <xf numFmtId="164" fontId="1" fillId="0" borderId="14" xfId="205" applyNumberFormat="1" applyFont="1" applyFill="1" applyBorder="1" applyAlignment="1">
      <alignment horizontal="left"/>
      <protection/>
    </xf>
    <xf numFmtId="0" fontId="1" fillId="0" borderId="13" xfId="205" applyFont="1" applyFill="1" applyBorder="1" applyAlignment="1">
      <alignment horizontal="center"/>
      <protection/>
    </xf>
    <xf numFmtId="164" fontId="1" fillId="0" borderId="13" xfId="205" applyNumberFormat="1" applyFont="1" applyFill="1" applyBorder="1" applyAlignment="1">
      <alignment horizontal="center"/>
      <protection/>
    </xf>
    <xf numFmtId="164" fontId="1" fillId="0" borderId="13" xfId="205" applyNumberFormat="1" applyFont="1" applyFill="1" applyBorder="1" applyAlignment="1">
      <alignment horizontal="left"/>
      <protection/>
    </xf>
    <xf numFmtId="15" fontId="1" fillId="0" borderId="0" xfId="205" applyNumberFormat="1" applyFont="1" applyFill="1">
      <alignment/>
      <protection/>
    </xf>
    <xf numFmtId="178" fontId="1" fillId="0" borderId="0" xfId="205" applyNumberFormat="1" applyFont="1" applyFill="1" applyAlignment="1">
      <alignment horizontal="left"/>
      <protection/>
    </xf>
    <xf numFmtId="0" fontId="0" fillId="0" borderId="15" xfId="220" applyFill="1" applyBorder="1">
      <alignment/>
      <protection/>
    </xf>
    <xf numFmtId="164" fontId="0" fillId="0" borderId="0" xfId="294" applyNumberFormat="1" applyFont="1" applyFill="1" applyAlignment="1">
      <alignment horizontal="center"/>
    </xf>
    <xf numFmtId="0" fontId="0" fillId="0" borderId="0" xfId="220" applyNumberFormat="1" applyFill="1" applyAlignment="1">
      <alignment horizontal="center"/>
      <protection/>
    </xf>
    <xf numFmtId="9" fontId="0" fillId="0" borderId="0" xfId="294" applyNumberFormat="1" applyFill="1" applyAlignment="1">
      <alignment horizontal="center"/>
    </xf>
    <xf numFmtId="9" fontId="1" fillId="0" borderId="0" xfId="220" applyNumberFormat="1" applyFont="1" applyFill="1" applyAlignment="1">
      <alignment horizontal="center"/>
      <protection/>
    </xf>
    <xf numFmtId="0" fontId="0" fillId="0" borderId="0" xfId="220" applyNumberFormat="1" applyFont="1" applyFill="1" applyAlignment="1">
      <alignment horizontal="center"/>
      <protection/>
    </xf>
    <xf numFmtId="9" fontId="0" fillId="0" borderId="0" xfId="220" applyNumberFormat="1" applyFont="1" applyFill="1" applyAlignment="1">
      <alignment horizontal="center"/>
      <protection/>
    </xf>
    <xf numFmtId="9" fontId="0" fillId="0" borderId="15" xfId="220" applyNumberFormat="1" applyFill="1" applyBorder="1" applyAlignment="1">
      <alignment horizontal="center"/>
      <protection/>
    </xf>
    <xf numFmtId="164" fontId="1" fillId="0" borderId="0" xfId="292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11" xfId="292" applyNumberFormat="1" applyFont="1" applyFill="1" applyBorder="1" applyAlignment="1">
      <alignment horizontal="center"/>
    </xf>
    <xf numFmtId="164" fontId="0" fillId="0" borderId="0" xfId="292" applyNumberFormat="1" applyFont="1" applyFill="1" applyBorder="1" applyAlignment="1">
      <alignment horizontal="center"/>
    </xf>
    <xf numFmtId="164" fontId="1" fillId="0" borderId="11" xfId="29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168" fontId="1" fillId="0" borderId="0" xfId="12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293" applyNumberFormat="1" applyFont="1" applyFill="1" applyBorder="1" applyAlignment="1">
      <alignment horizontal="center"/>
    </xf>
    <xf numFmtId="164" fontId="0" fillId="0" borderId="0" xfId="293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indent="1"/>
    </xf>
    <xf numFmtId="164" fontId="0" fillId="0" borderId="0" xfId="293" applyNumberFormat="1" applyFont="1" applyFill="1" applyAlignment="1">
      <alignment horizontal="center"/>
    </xf>
    <xf numFmtId="0" fontId="0" fillId="0" borderId="0" xfId="127" applyNumberFormat="1" applyFont="1" applyFill="1" applyAlignment="1">
      <alignment horizontal="center"/>
    </xf>
    <xf numFmtId="168" fontId="0" fillId="0" borderId="0" xfId="125" applyNumberFormat="1" applyFill="1" applyBorder="1" applyAlignment="1">
      <alignment horizontal="right"/>
    </xf>
    <xf numFmtId="164" fontId="0" fillId="0" borderId="0" xfId="292" applyNumberFormat="1" applyFont="1" applyFill="1" applyAlignment="1">
      <alignment horizontal="center"/>
    </xf>
    <xf numFmtId="1" fontId="0" fillId="0" borderId="0" xfId="125" applyNumberFormat="1" applyFont="1" applyFill="1" applyAlignment="1">
      <alignment horizontal="center"/>
    </xf>
    <xf numFmtId="168" fontId="0" fillId="0" borderId="0" xfId="125" applyNumberFormat="1" applyFont="1" applyFill="1" applyAlignment="1">
      <alignment horizontal="right"/>
    </xf>
    <xf numFmtId="164" fontId="0" fillId="0" borderId="0" xfId="292" applyNumberFormat="1" applyFont="1" applyFill="1" applyAlignment="1">
      <alignment horizontal="center"/>
    </xf>
    <xf numFmtId="1" fontId="0" fillId="0" borderId="0" xfId="125" applyNumberFormat="1" applyFont="1" applyFill="1" applyAlignment="1">
      <alignment horizontal="center"/>
    </xf>
    <xf numFmtId="168" fontId="0" fillId="0" borderId="0" xfId="12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2" fillId="0" borderId="0" xfId="204" applyNumberFormat="1" applyFill="1">
      <alignment/>
      <protection/>
    </xf>
    <xf numFmtId="0" fontId="32" fillId="0" borderId="0" xfId="204" applyFill="1" applyAlignment="1">
      <alignment horizontal="left"/>
      <protection/>
    </xf>
    <xf numFmtId="42" fontId="3" fillId="0" borderId="0" xfId="125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9" fontId="0" fillId="0" borderId="0" xfId="294" applyFill="1" applyBorder="1" applyAlignment="1">
      <alignment horizontal="center"/>
    </xf>
  </cellXfs>
  <cellStyles count="3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2" xfId="44"/>
    <cellStyle name="Accent2 - 20%" xfId="45"/>
    <cellStyle name="Accent2 - 40%" xfId="46"/>
    <cellStyle name="Accent2 - 60%" xfId="47"/>
    <cellStyle name="Accent2 2" xfId="48"/>
    <cellStyle name="Accent2 2 2" xfId="49"/>
    <cellStyle name="Accent2 2 3" xfId="50"/>
    <cellStyle name="Accent2 2 4" xfId="51"/>
    <cellStyle name="Accent2 3" xfId="52"/>
    <cellStyle name="Accent2 4" xfId="53"/>
    <cellStyle name="Accent2 5" xfId="54"/>
    <cellStyle name="Accent3" xfId="55"/>
    <cellStyle name="Accent3 - 20%" xfId="56"/>
    <cellStyle name="Accent3 - 40%" xfId="57"/>
    <cellStyle name="Accent3 - 60%" xfId="58"/>
    <cellStyle name="Accent3 2" xfId="59"/>
    <cellStyle name="Accent3 2 2" xfId="60"/>
    <cellStyle name="Accent3 2 3" xfId="61"/>
    <cellStyle name="Accent3 2 4" xfId="62"/>
    <cellStyle name="Accent3 3" xfId="63"/>
    <cellStyle name="Accent3 4" xfId="64"/>
    <cellStyle name="Accent3 5" xfId="65"/>
    <cellStyle name="Accent4" xfId="66"/>
    <cellStyle name="Accent4 - 20%" xfId="67"/>
    <cellStyle name="Accent4 - 40%" xfId="68"/>
    <cellStyle name="Accent4 - 60%" xfId="69"/>
    <cellStyle name="Accent4 2" xfId="70"/>
    <cellStyle name="Accent4 2 2" xfId="71"/>
    <cellStyle name="Accent4 2 3" xfId="72"/>
    <cellStyle name="Accent4 2 4" xfId="73"/>
    <cellStyle name="Accent4 3" xfId="74"/>
    <cellStyle name="Accent4 4" xfId="75"/>
    <cellStyle name="Accent4 5" xfId="76"/>
    <cellStyle name="Accent5" xfId="77"/>
    <cellStyle name="Accent5 - 20%" xfId="78"/>
    <cellStyle name="Accent5 - 40%" xfId="79"/>
    <cellStyle name="Accent5 - 60%" xfId="80"/>
    <cellStyle name="Accent5 2" xfId="81"/>
    <cellStyle name="Accent5 2 2" xfId="82"/>
    <cellStyle name="Accent5 2 3" xfId="83"/>
    <cellStyle name="Accent5 2 4" xfId="84"/>
    <cellStyle name="Accent5 3" xfId="85"/>
    <cellStyle name="Accent5 4" xfId="86"/>
    <cellStyle name="Accent5 5" xfId="87"/>
    <cellStyle name="Accent6" xfId="88"/>
    <cellStyle name="Accent6 - 20%" xfId="89"/>
    <cellStyle name="Accent6 - 40%" xfId="90"/>
    <cellStyle name="Accent6 - 60%" xfId="91"/>
    <cellStyle name="Accent6 2" xfId="92"/>
    <cellStyle name="Accent6 2 2" xfId="93"/>
    <cellStyle name="Accent6 2 3" xfId="94"/>
    <cellStyle name="Accent6 2 4" xfId="95"/>
    <cellStyle name="Accent6 3" xfId="96"/>
    <cellStyle name="Accent6 4" xfId="97"/>
    <cellStyle name="Accent6 5" xfId="98"/>
    <cellStyle name="Bad" xfId="99"/>
    <cellStyle name="Bad 2" xfId="100"/>
    <cellStyle name="Bad 2 2" xfId="101"/>
    <cellStyle name="Bad 2 3" xfId="102"/>
    <cellStyle name="Bad 2 4" xfId="103"/>
    <cellStyle name="Bad 3" xfId="104"/>
    <cellStyle name="Bad 4" xfId="105"/>
    <cellStyle name="Bad 5" xfId="106"/>
    <cellStyle name="Calculation" xfId="107"/>
    <cellStyle name="Calculation 2" xfId="108"/>
    <cellStyle name="Calculation 2 2" xfId="109"/>
    <cellStyle name="Calculation 2 3" xfId="110"/>
    <cellStyle name="Calculation 2 4" xfId="111"/>
    <cellStyle name="Calculation 3" xfId="112"/>
    <cellStyle name="Calculation 4" xfId="113"/>
    <cellStyle name="Calculation 5" xfId="114"/>
    <cellStyle name="Check Cell" xfId="115"/>
    <cellStyle name="Check Cell 2" xfId="116"/>
    <cellStyle name="Check Cell 2 2" xfId="117"/>
    <cellStyle name="Check Cell 2 3" xfId="118"/>
    <cellStyle name="Check Cell 2 4" xfId="119"/>
    <cellStyle name="Check Cell 3" xfId="120"/>
    <cellStyle name="Check Cell 4" xfId="121"/>
    <cellStyle name="Check Cell 5" xfId="122"/>
    <cellStyle name="Comma" xfId="123"/>
    <cellStyle name="Comma [0]" xfId="124"/>
    <cellStyle name="Currency" xfId="125"/>
    <cellStyle name="Currency [0]" xfId="126"/>
    <cellStyle name="Currency 2" xfId="127"/>
    <cellStyle name="Currency 2 2" xfId="128"/>
    <cellStyle name="Currency 3" xfId="129"/>
    <cellStyle name="Currency 3 2" xfId="130"/>
    <cellStyle name="Currency 4" xfId="131"/>
    <cellStyle name="Currency 5" xfId="132"/>
    <cellStyle name="Currency 6" xfId="133"/>
    <cellStyle name="Emphasis 1" xfId="134"/>
    <cellStyle name="Emphasis 2" xfId="135"/>
    <cellStyle name="Emphasis 3" xfId="136"/>
    <cellStyle name="Explanatory Text" xfId="137"/>
    <cellStyle name="Followed Hyperlink" xfId="138"/>
    <cellStyle name="Good" xfId="139"/>
    <cellStyle name="Good 2" xfId="140"/>
    <cellStyle name="Good 2 2" xfId="141"/>
    <cellStyle name="Good 2 3" xfId="142"/>
    <cellStyle name="Good 2 4" xfId="143"/>
    <cellStyle name="Good 3" xfId="144"/>
    <cellStyle name="Good 4" xfId="145"/>
    <cellStyle name="Good 5" xfId="146"/>
    <cellStyle name="Heading 1" xfId="147"/>
    <cellStyle name="Heading 1 2" xfId="148"/>
    <cellStyle name="Heading 1 2 2" xfId="149"/>
    <cellStyle name="Heading 1 2 3" xfId="150"/>
    <cellStyle name="Heading 1 2 4" xfId="151"/>
    <cellStyle name="Heading 1 3" xfId="152"/>
    <cellStyle name="Heading 1 4" xfId="153"/>
    <cellStyle name="Heading 1 5" xfId="154"/>
    <cellStyle name="Heading 2" xfId="155"/>
    <cellStyle name="Heading 2 2" xfId="156"/>
    <cellStyle name="Heading 2 2 2" xfId="157"/>
    <cellStyle name="Heading 2 2 3" xfId="158"/>
    <cellStyle name="Heading 2 2 4" xfId="159"/>
    <cellStyle name="Heading 2 3" xfId="160"/>
    <cellStyle name="Heading 2 4" xfId="161"/>
    <cellStyle name="Heading 2 5" xfId="162"/>
    <cellStyle name="Heading 3" xfId="163"/>
    <cellStyle name="Heading 3 2" xfId="164"/>
    <cellStyle name="Heading 3 2 2" xfId="165"/>
    <cellStyle name="Heading 3 2 3" xfId="166"/>
    <cellStyle name="Heading 3 2 4" xfId="167"/>
    <cellStyle name="Heading 3 3" xfId="168"/>
    <cellStyle name="Heading 3 4" xfId="169"/>
    <cellStyle name="Heading 3 5" xfId="170"/>
    <cellStyle name="Heading 4" xfId="171"/>
    <cellStyle name="Heading 4 2" xfId="172"/>
    <cellStyle name="Heading 4 2 2" xfId="173"/>
    <cellStyle name="Heading 4 2 3" xfId="174"/>
    <cellStyle name="Heading 4 2 4" xfId="175"/>
    <cellStyle name="Heading 4 3" xfId="176"/>
    <cellStyle name="Heading 4 4" xfId="177"/>
    <cellStyle name="Heading 4 5" xfId="178"/>
    <cellStyle name="Hyperlink" xfId="179"/>
    <cellStyle name="Input" xfId="180"/>
    <cellStyle name="Input 2" xfId="181"/>
    <cellStyle name="Input 2 2" xfId="182"/>
    <cellStyle name="Input 2 3" xfId="183"/>
    <cellStyle name="Input 2 4" xfId="184"/>
    <cellStyle name="Input 3" xfId="185"/>
    <cellStyle name="Input 4" xfId="186"/>
    <cellStyle name="Input 5" xfId="187"/>
    <cellStyle name="Linked Cell" xfId="188"/>
    <cellStyle name="Linked Cell 2" xfId="189"/>
    <cellStyle name="Linked Cell 2 2" xfId="190"/>
    <cellStyle name="Linked Cell 2 3" xfId="191"/>
    <cellStyle name="Linked Cell 2 4" xfId="192"/>
    <cellStyle name="Linked Cell 3" xfId="193"/>
    <cellStyle name="Linked Cell 4" xfId="194"/>
    <cellStyle name="Linked Cell 5" xfId="195"/>
    <cellStyle name="Neutral" xfId="196"/>
    <cellStyle name="Neutral 2" xfId="197"/>
    <cellStyle name="Neutral 2 2" xfId="198"/>
    <cellStyle name="Neutral 2 3" xfId="199"/>
    <cellStyle name="Neutral 2 4" xfId="200"/>
    <cellStyle name="Neutral 3" xfId="201"/>
    <cellStyle name="Neutral 4" xfId="202"/>
    <cellStyle name="Neutral 5" xfId="203"/>
    <cellStyle name="Normal 10" xfId="204"/>
    <cellStyle name="Normal 10 2" xfId="205"/>
    <cellStyle name="Normal 10 2 2" xfId="206"/>
    <cellStyle name="Normal 10 3" xfId="207"/>
    <cellStyle name="Normal 10 4" xfId="208"/>
    <cellStyle name="Normal 11" xfId="209"/>
    <cellStyle name="Normal 11 2" xfId="210"/>
    <cellStyle name="Normal 11 3" xfId="211"/>
    <cellStyle name="Normal 11 4" xfId="212"/>
    <cellStyle name="Normal 12" xfId="213"/>
    <cellStyle name="Normal 13" xfId="214"/>
    <cellStyle name="Normal 14" xfId="215"/>
    <cellStyle name="Normal 15" xfId="216"/>
    <cellStyle name="Normal 16" xfId="217"/>
    <cellStyle name="Normal 17" xfId="218"/>
    <cellStyle name="Normal 18" xfId="219"/>
    <cellStyle name="Normal 19" xfId="220"/>
    <cellStyle name="Normal 19 2" xfId="221"/>
    <cellStyle name="Normal 2" xfId="222"/>
    <cellStyle name="Normal 2 2" xfId="223"/>
    <cellStyle name="Normal 2 3" xfId="224"/>
    <cellStyle name="Normal 2 4" xfId="225"/>
    <cellStyle name="Normal 2 5" xfId="226"/>
    <cellStyle name="Normal 2 6" xfId="227"/>
    <cellStyle name="Normal 2 7" xfId="228"/>
    <cellStyle name="Normal 2 8" xfId="229"/>
    <cellStyle name="Normal 2 9" xfId="230"/>
    <cellStyle name="Normal 20" xfId="231"/>
    <cellStyle name="Normal 21" xfId="232"/>
    <cellStyle name="Normal 21 2" xfId="233"/>
    <cellStyle name="Normal 21 3" xfId="234"/>
    <cellStyle name="Normal 23" xfId="235"/>
    <cellStyle name="Normal 26" xfId="236"/>
    <cellStyle name="Normal 3" xfId="237"/>
    <cellStyle name="Normal 3 2" xfId="238"/>
    <cellStyle name="Normal 3 3" xfId="239"/>
    <cellStyle name="Normal 4" xfId="240"/>
    <cellStyle name="Normal 4 2" xfId="241"/>
    <cellStyle name="Normal 4 2 2" xfId="242"/>
    <cellStyle name="Normal 4 3" xfId="243"/>
    <cellStyle name="Normal 4 4" xfId="244"/>
    <cellStyle name="Normal 4 4 2" xfId="245"/>
    <cellStyle name="Normal 4 4 3" xfId="246"/>
    <cellStyle name="Normal 5" xfId="247"/>
    <cellStyle name="Normal 5 2" xfId="248"/>
    <cellStyle name="Normal 5 2 2" xfId="249"/>
    <cellStyle name="Normal 5 3" xfId="250"/>
    <cellStyle name="Normal 5 4" xfId="251"/>
    <cellStyle name="Normal 5 4 2" xfId="252"/>
    <cellStyle name="Normal 5 4 3" xfId="253"/>
    <cellStyle name="Normal 6" xfId="254"/>
    <cellStyle name="Normal 6 2" xfId="255"/>
    <cellStyle name="Normal 6 2 2" xfId="256"/>
    <cellStyle name="Normal 6 3" xfId="257"/>
    <cellStyle name="Normal 6 4" xfId="258"/>
    <cellStyle name="Normal 7" xfId="259"/>
    <cellStyle name="Normal 7 2" xfId="260"/>
    <cellStyle name="Normal 7 3" xfId="261"/>
    <cellStyle name="Normal 7 4" xfId="262"/>
    <cellStyle name="Normal 8" xfId="263"/>
    <cellStyle name="Normal 8 2" xfId="264"/>
    <cellStyle name="Normal 8 3" xfId="265"/>
    <cellStyle name="Normal 8 4" xfId="266"/>
    <cellStyle name="Normal 9" xfId="267"/>
    <cellStyle name="Normal 9 2" xfId="268"/>
    <cellStyle name="Normal 9 2 2" xfId="269"/>
    <cellStyle name="Normal 9 3" xfId="270"/>
    <cellStyle name="Normal 9 4" xfId="271"/>
    <cellStyle name="Note" xfId="272"/>
    <cellStyle name="Note 2" xfId="273"/>
    <cellStyle name="Note 2 2" xfId="274"/>
    <cellStyle name="Note 2 3" xfId="275"/>
    <cellStyle name="Note 2 4" xfId="276"/>
    <cellStyle name="Note 3" xfId="277"/>
    <cellStyle name="Note 3 2" xfId="278"/>
    <cellStyle name="Note 4" xfId="279"/>
    <cellStyle name="Note 4 2" xfId="280"/>
    <cellStyle name="Note 5" xfId="281"/>
    <cellStyle name="Note 5 2" xfId="282"/>
    <cellStyle name="Note 6" xfId="283"/>
    <cellStyle name="Output" xfId="284"/>
    <cellStyle name="Output 2" xfId="285"/>
    <cellStyle name="Output 2 2" xfId="286"/>
    <cellStyle name="Output 2 3" xfId="287"/>
    <cellStyle name="Output 2 4" xfId="288"/>
    <cellStyle name="Output 3" xfId="289"/>
    <cellStyle name="Output 4" xfId="290"/>
    <cellStyle name="Output 5" xfId="291"/>
    <cellStyle name="Percent" xfId="292"/>
    <cellStyle name="Percent 2" xfId="293"/>
    <cellStyle name="Percent 2 2" xfId="294"/>
    <cellStyle name="Percent 2 3" xfId="295"/>
    <cellStyle name="Percent 3" xfId="296"/>
    <cellStyle name="Percent 3 2" xfId="297"/>
    <cellStyle name="Percent 4" xfId="298"/>
    <cellStyle name="Percent 5" xfId="299"/>
    <cellStyle name="Percent 6" xfId="300"/>
    <cellStyle name="Sheet Title" xfId="301"/>
    <cellStyle name="style1412301755558" xfId="302"/>
    <cellStyle name="style1412301755757" xfId="303"/>
    <cellStyle name="Title" xfId="304"/>
    <cellStyle name="Total" xfId="305"/>
    <cellStyle name="Total 2" xfId="306"/>
    <cellStyle name="Total 2 2" xfId="307"/>
    <cellStyle name="Total 2 3" xfId="308"/>
    <cellStyle name="Total 2 4" xfId="309"/>
    <cellStyle name="Total 3" xfId="310"/>
    <cellStyle name="Total 4" xfId="311"/>
    <cellStyle name="Total 5" xfId="312"/>
    <cellStyle name="Warning Text" xfId="313"/>
    <cellStyle name="Warning Text 2" xfId="314"/>
    <cellStyle name="Warning Text 2 2" xfId="315"/>
    <cellStyle name="Warning Text 2 3" xfId="316"/>
    <cellStyle name="Warning Text 2 4" xfId="317"/>
    <cellStyle name="Warning Text 3" xfId="318"/>
    <cellStyle name="Warning Text 4" xfId="319"/>
    <cellStyle name="Warning Text 5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Functions - Intern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Six Functions'!$A$14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Functions'!$B$14</c:f>
              <c:numCache/>
            </c:numRef>
          </c:val>
        </c:ser>
        <c:ser>
          <c:idx val="4"/>
          <c:order val="1"/>
          <c:tx>
            <c:strRef>
              <c:f>'Top Six Functions'!$A$13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Functions'!$B$13</c:f>
              <c:numCache/>
            </c:numRef>
          </c:val>
        </c:ser>
        <c:ser>
          <c:idx val="2"/>
          <c:order val="2"/>
          <c:tx>
            <c:strRef>
              <c:f>'Top Six Functions'!$A$12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Functions'!$B$12</c:f>
              <c:numCache/>
            </c:numRef>
          </c:val>
        </c:ser>
        <c:ser>
          <c:idx val="1"/>
          <c:order val="3"/>
          <c:tx>
            <c:strRef>
              <c:f>'Top Six Functions'!$A$11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Functions'!$B$11</c:f>
              <c:numCache/>
            </c:numRef>
          </c:val>
        </c:ser>
        <c:ser>
          <c:idx val="6"/>
          <c:order val="4"/>
          <c:tx>
            <c:strRef>
              <c:f>'Top Six Functions'!$A$10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Functions'!$B$10</c:f>
              <c:numCache/>
            </c:numRef>
          </c:val>
        </c:ser>
        <c:ser>
          <c:idx val="0"/>
          <c:order val="5"/>
          <c:tx>
            <c:strRef>
              <c:f>'Top Six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Functions'!$B$9</c:f>
              <c:numCache/>
            </c:numRef>
          </c:val>
        </c:ser>
        <c:ser>
          <c:idx val="5"/>
          <c:order val="6"/>
          <c:tx>
            <c:strRef>
              <c:f>'Top Six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Six Functions'!$B$8</c:f>
              <c:numCache/>
            </c:numRef>
          </c:val>
        </c:ser>
        <c:overlap val="100"/>
        <c:gapWidth val="35"/>
        <c:axId val="6385660"/>
        <c:axId val="2895661"/>
      </c:barChart>
      <c:catAx>
        <c:axId val="63856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661"/>
        <c:crosses val="autoZero"/>
        <c:auto val="1"/>
        <c:lblOffset val="100"/>
        <c:tickLblSkip val="1"/>
        <c:noMultiLvlLbl val="0"/>
      </c:catAx>
      <c:valAx>
        <c:axId val="2895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25"/>
          <c:w val="0.998"/>
          <c:h val="0.949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1"/>
          <c:order val="1"/>
          <c:tx>
            <c:strRef>
              <c:f>'Top Five Industries'!$A$12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6"/>
          <c:order val="2"/>
          <c:tx>
            <c:strRef>
              <c:f>'Top Five Industries'!$A$11</c:f>
              <c:strCache>
                <c:ptCount val="1"/>
                <c:pt idx="0">
                  <c:v>Consumer Products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0"/>
          <c:order val="3"/>
          <c:tx>
            <c:strRef>
              <c:f>'Top Five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5"/>
          <c:order val="4"/>
          <c:tx>
            <c:strRef>
              <c:f>'Top Five Industries'!$A$9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ser>
          <c:idx val="3"/>
          <c:order val="5"/>
          <c:tx>
            <c:strRef>
              <c:f>'Top Five Industries'!$A$8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Industries'!$B$8</c:f>
              <c:numCache/>
            </c:numRef>
          </c:val>
        </c:ser>
        <c:overlap val="100"/>
        <c:gapWidth val="35"/>
        <c:axId val="19252306"/>
        <c:axId val="13739259"/>
      </c:barChart>
      <c:catAx>
        <c:axId val="19252306"/>
        <c:scaling>
          <c:orientation val="minMax"/>
        </c:scaling>
        <c:axPos val="b"/>
        <c:delete val="1"/>
        <c:majorTickMark val="out"/>
        <c:minorTickMark val="none"/>
        <c:tickLblPos val="nextTo"/>
        <c:crossAx val="13739259"/>
        <c:crosses val="autoZero"/>
        <c:auto val="1"/>
        <c:lblOffset val="100"/>
        <c:tickLblSkip val="1"/>
        <c:noMultiLvlLbl val="0"/>
      </c:catAx>
      <c:valAx>
        <c:axId val="1373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52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6</xdr:col>
      <xdr:colOff>85725</xdr:colOff>
      <xdr:row>48</xdr:row>
      <xdr:rowOff>66675</xdr:rowOff>
    </xdr:to>
    <xdr:graphicFrame>
      <xdr:nvGraphicFramePr>
        <xdr:cNvPr id="1" name="Chart 2"/>
        <xdr:cNvGraphicFramePr/>
      </xdr:nvGraphicFramePr>
      <xdr:xfrm>
        <a:off x="0" y="2524125"/>
        <a:ext cx="7591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57421875" style="93" customWidth="1"/>
    <col min="2" max="2" width="13.7109375" style="95" bestFit="1" customWidth="1"/>
    <col min="3" max="3" width="16.57421875" style="94" bestFit="1" customWidth="1"/>
    <col min="4" max="4" width="9.140625" style="93" customWidth="1"/>
    <col min="5" max="5" width="27.140625" style="93" bestFit="1" customWidth="1"/>
    <col min="6" max="16384" width="9.140625" style="93" customWidth="1"/>
  </cols>
  <sheetData>
    <row r="1" ht="12.75">
      <c r="A1" s="118" t="s">
        <v>32</v>
      </c>
    </row>
    <row r="2" ht="12.75">
      <c r="A2" s="118" t="s">
        <v>103</v>
      </c>
    </row>
    <row r="3" ht="12.75">
      <c r="A3" s="118" t="s">
        <v>52</v>
      </c>
    </row>
    <row r="4" ht="12.75">
      <c r="A4" s="118" t="s">
        <v>102</v>
      </c>
    </row>
    <row r="5" ht="12.75">
      <c r="A5" s="117">
        <v>42261</v>
      </c>
    </row>
    <row r="6" ht="12.75">
      <c r="A6" s="116"/>
    </row>
    <row r="7" spans="1:3" ht="14.25">
      <c r="A7" s="116" t="s">
        <v>73</v>
      </c>
      <c r="C7" s="93"/>
    </row>
    <row r="8" spans="1:3" ht="12.75">
      <c r="A8" s="115" t="s">
        <v>72</v>
      </c>
      <c r="B8" s="114" t="s">
        <v>0</v>
      </c>
      <c r="C8" s="113" t="s">
        <v>1</v>
      </c>
    </row>
    <row r="9" spans="1:3" ht="13.5" thickBot="1">
      <c r="A9" s="112"/>
      <c r="B9" s="111" t="s">
        <v>71</v>
      </c>
      <c r="C9" s="110" t="s">
        <v>70</v>
      </c>
    </row>
    <row r="10" spans="1:5" ht="12.75">
      <c r="A10" s="93" t="s">
        <v>69</v>
      </c>
      <c r="B10" s="146">
        <f>C10/606</f>
        <v>0.9026402640264026</v>
      </c>
      <c r="C10" s="94">
        <v>547</v>
      </c>
      <c r="D10" s="104"/>
      <c r="E10" s="109"/>
    </row>
    <row r="12" spans="1:5" ht="12.75">
      <c r="A12" s="93" t="s">
        <v>68</v>
      </c>
      <c r="B12" s="98">
        <f>SUM(B13:B16)</f>
        <v>0.09570957095709569</v>
      </c>
      <c r="C12" s="94">
        <f>SUM(C13:C16)</f>
        <v>58</v>
      </c>
      <c r="E12" s="104"/>
    </row>
    <row r="13" spans="1:3" ht="12.75">
      <c r="A13" s="108" t="s">
        <v>67</v>
      </c>
      <c r="B13" s="146">
        <f aca="true" t="shared" si="0" ref="B13:B18">C13/606</f>
        <v>0.0429042904290429</v>
      </c>
      <c r="C13" s="94">
        <v>26</v>
      </c>
    </row>
    <row r="14" spans="1:3" ht="12.75">
      <c r="A14" s="108" t="s">
        <v>66</v>
      </c>
      <c r="B14" s="146">
        <f t="shared" si="0"/>
        <v>0.0297029702970297</v>
      </c>
      <c r="C14" s="94">
        <v>18</v>
      </c>
    </row>
    <row r="15" spans="1:3" ht="12.75">
      <c r="A15" s="107" t="s">
        <v>65</v>
      </c>
      <c r="B15" s="146">
        <f t="shared" si="0"/>
        <v>0.013201320132013201</v>
      </c>
      <c r="C15" s="94">
        <v>8</v>
      </c>
    </row>
    <row r="16" spans="1:3" ht="12.75">
      <c r="A16" s="107" t="s">
        <v>64</v>
      </c>
      <c r="B16" s="146">
        <f t="shared" si="0"/>
        <v>0.009900990099009901</v>
      </c>
      <c r="C16" s="94">
        <v>6</v>
      </c>
    </row>
    <row r="17" spans="1:2" ht="12.75">
      <c r="A17" s="107"/>
      <c r="B17" s="146"/>
    </row>
    <row r="18" spans="1:3" ht="12.75">
      <c r="A18" s="93" t="s">
        <v>63</v>
      </c>
      <c r="B18" s="146">
        <f t="shared" si="0"/>
        <v>0.0016501650165016502</v>
      </c>
      <c r="C18" s="94">
        <v>1</v>
      </c>
    </row>
    <row r="19" ht="12.75">
      <c r="B19" s="146"/>
    </row>
    <row r="20" spans="1:3" ht="12.75">
      <c r="A20" s="93" t="s">
        <v>62</v>
      </c>
      <c r="B20" s="98">
        <f>B10+B12+B18</f>
        <v>0.9999999999999999</v>
      </c>
      <c r="C20" s="147">
        <f>C10+C12+C18</f>
        <v>606</v>
      </c>
    </row>
    <row r="22" spans="1:5" ht="14.25">
      <c r="A22" s="103" t="s">
        <v>61</v>
      </c>
      <c r="B22" s="106"/>
      <c r="C22" s="105"/>
      <c r="E22" s="104"/>
    </row>
    <row r="23" spans="1:3" ht="12.75">
      <c r="A23" s="93" t="s">
        <v>59</v>
      </c>
      <c r="B23" s="98">
        <v>1</v>
      </c>
      <c r="C23" s="98"/>
    </row>
    <row r="24" spans="1:3" ht="12.75">
      <c r="A24" s="93" t="s">
        <v>85</v>
      </c>
      <c r="B24" s="98">
        <v>1</v>
      </c>
      <c r="C24" s="98"/>
    </row>
    <row r="25" spans="1:3" ht="12.75">
      <c r="A25" s="93" t="s">
        <v>7</v>
      </c>
      <c r="B25" s="98">
        <v>1</v>
      </c>
      <c r="C25" s="98"/>
    </row>
    <row r="26" spans="2:3" ht="12.75">
      <c r="B26" s="148"/>
      <c r="C26" s="102"/>
    </row>
    <row r="27" spans="2:3" ht="12.75">
      <c r="B27" s="148"/>
      <c r="C27" s="102"/>
    </row>
    <row r="28" spans="1:3" ht="14.25">
      <c r="A28" s="103" t="s">
        <v>60</v>
      </c>
      <c r="B28" s="149"/>
      <c r="C28" s="105"/>
    </row>
    <row r="29" spans="1:3" ht="12.75">
      <c r="A29" s="93" t="s">
        <v>59</v>
      </c>
      <c r="B29" s="98">
        <v>1</v>
      </c>
      <c r="C29" s="98"/>
    </row>
    <row r="30" spans="1:3" ht="12.75">
      <c r="A30" s="93" t="s">
        <v>85</v>
      </c>
      <c r="B30" s="98">
        <v>1</v>
      </c>
      <c r="C30" s="98"/>
    </row>
    <row r="31" spans="1:3" ht="12.75">
      <c r="A31" s="93" t="s">
        <v>7</v>
      </c>
      <c r="B31" s="98">
        <v>1</v>
      </c>
      <c r="C31" s="98"/>
    </row>
    <row r="33" ht="12.75">
      <c r="D33" s="104"/>
    </row>
    <row r="34" spans="1:5" s="103" customFormat="1" ht="14.25">
      <c r="A34" s="103" t="s">
        <v>58</v>
      </c>
      <c r="B34" s="98"/>
      <c r="C34" s="94"/>
      <c r="E34" s="99"/>
    </row>
    <row r="35" spans="1:5" ht="12.75">
      <c r="A35" s="93" t="s">
        <v>57</v>
      </c>
      <c r="B35" s="150">
        <v>28</v>
      </c>
      <c r="E35" s="99"/>
    </row>
    <row r="36" spans="1:5" ht="12.75">
      <c r="A36" s="93" t="s">
        <v>56</v>
      </c>
      <c r="B36" s="150">
        <v>4.3</v>
      </c>
      <c r="E36" s="99"/>
    </row>
    <row r="37" spans="1:5" ht="12.75">
      <c r="A37" s="93" t="s">
        <v>55</v>
      </c>
      <c r="B37" s="151">
        <v>0.36</v>
      </c>
      <c r="E37" s="99"/>
    </row>
    <row r="38" spans="1:5" ht="12.75">
      <c r="A38" s="93" t="s">
        <v>14</v>
      </c>
      <c r="B38" s="151">
        <v>0.36</v>
      </c>
      <c r="E38" s="99"/>
    </row>
    <row r="39" spans="1:3" ht="12.75">
      <c r="A39" s="145" t="s">
        <v>54</v>
      </c>
      <c r="B39" s="152">
        <v>0.14</v>
      </c>
      <c r="C39" s="101"/>
    </row>
    <row r="40" spans="1:2" ht="14.25">
      <c r="A40" s="100" t="s">
        <v>141</v>
      </c>
      <c r="B40" s="98"/>
    </row>
    <row r="41" spans="1:2" ht="12.75">
      <c r="A41" s="99" t="s">
        <v>142</v>
      </c>
      <c r="B41" s="98"/>
    </row>
    <row r="42" spans="1:2" ht="14.25">
      <c r="A42" s="100" t="s">
        <v>53</v>
      </c>
      <c r="B42" s="98"/>
    </row>
    <row r="43" spans="1:2" ht="12.75">
      <c r="A43" s="99" t="s">
        <v>101</v>
      </c>
      <c r="B43" s="98"/>
    </row>
    <row r="44" ht="12.75">
      <c r="E44" s="97"/>
    </row>
    <row r="45" spans="1:4" ht="12.75">
      <c r="A45" s="95"/>
      <c r="B45" s="94"/>
      <c r="C45" s="93"/>
      <c r="D45" s="93" t="s">
        <v>52</v>
      </c>
    </row>
    <row r="46" ht="12.75">
      <c r="A46" s="96"/>
    </row>
    <row r="47" ht="12.75">
      <c r="A47" s="96"/>
    </row>
  </sheetData>
  <sheetProtection/>
  <printOptions horizontalCentered="1"/>
  <pageMargins left="0.75" right="0.75" top="1" bottom="1" header="0.5" footer="0.5"/>
  <pageSetup horizontalDpi="1200" verticalDpi="12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7109375" style="9" customWidth="1"/>
    <col min="2" max="2" width="9.140625" style="80" customWidth="1"/>
    <col min="3" max="3" width="12.00390625" style="83" customWidth="1"/>
    <col min="4" max="4" width="15.57421875" style="36" bestFit="1" customWidth="1"/>
    <col min="5" max="6" width="11.7109375" style="36" customWidth="1"/>
    <col min="7" max="16384" width="9.140625" style="9" customWidth="1"/>
  </cols>
  <sheetData>
    <row r="1" spans="1:6" ht="12.75">
      <c r="A1" s="10" t="s">
        <v>32</v>
      </c>
      <c r="B1" s="76"/>
      <c r="C1" s="82"/>
      <c r="D1" s="34"/>
      <c r="E1" s="33"/>
      <c r="F1" s="33"/>
    </row>
    <row r="2" spans="1:6" ht="12.75">
      <c r="A2" s="10" t="s">
        <v>103</v>
      </c>
      <c r="B2" s="76"/>
      <c r="C2" s="82"/>
      <c r="D2" s="34"/>
      <c r="E2" s="34"/>
      <c r="F2" s="33"/>
    </row>
    <row r="3" spans="2:6" ht="12.75">
      <c r="B3" s="76"/>
      <c r="C3" s="82"/>
      <c r="D3" s="35"/>
      <c r="E3" s="34"/>
      <c r="F3" s="33"/>
    </row>
    <row r="4" spans="1:6" ht="12.75">
      <c r="A4" s="10" t="s">
        <v>19</v>
      </c>
      <c r="B4" s="76"/>
      <c r="C4" s="82"/>
      <c r="D4" s="34"/>
      <c r="E4" s="34"/>
      <c r="F4" s="33"/>
    </row>
    <row r="5" spans="1:6" ht="12.75">
      <c r="A5" s="38">
        <v>42261</v>
      </c>
      <c r="B5" s="76"/>
      <c r="C5" s="82"/>
      <c r="D5" s="34"/>
      <c r="E5" s="34"/>
      <c r="F5" s="34"/>
    </row>
    <row r="6" spans="1:6" ht="12.75">
      <c r="A6" s="15" t="s">
        <v>8</v>
      </c>
      <c r="B6" s="78" t="s">
        <v>0</v>
      </c>
      <c r="C6" s="20" t="s">
        <v>1</v>
      </c>
      <c r="D6" s="55" t="s">
        <v>5</v>
      </c>
      <c r="E6" s="55" t="s">
        <v>6</v>
      </c>
      <c r="F6" s="55" t="s">
        <v>2</v>
      </c>
    </row>
    <row r="7" spans="1:6" ht="14.25">
      <c r="A7" s="7"/>
      <c r="B7" s="58" t="s">
        <v>10</v>
      </c>
      <c r="C7" s="22" t="s">
        <v>12</v>
      </c>
      <c r="D7" s="56" t="s">
        <v>3</v>
      </c>
      <c r="E7" s="56" t="s">
        <v>3</v>
      </c>
      <c r="F7" s="56" t="s">
        <v>3</v>
      </c>
    </row>
    <row r="8" spans="1:6" ht="15" thickBot="1">
      <c r="A8" s="12"/>
      <c r="B8" s="79"/>
      <c r="C8" s="24"/>
      <c r="D8" s="57" t="s">
        <v>13</v>
      </c>
      <c r="E8" s="57" t="s">
        <v>13</v>
      </c>
      <c r="F8" s="57" t="s">
        <v>13</v>
      </c>
    </row>
    <row r="9" spans="1:6" s="39" customFormat="1" ht="14.25">
      <c r="A9" s="73" t="s">
        <v>128</v>
      </c>
      <c r="B9" s="156">
        <f>C9/559</f>
        <v>0.014311270125223614</v>
      </c>
      <c r="C9" s="154">
        <v>8</v>
      </c>
      <c r="D9" s="35">
        <v>3500</v>
      </c>
      <c r="E9" s="35">
        <v>8333</v>
      </c>
      <c r="F9" s="35">
        <v>8000</v>
      </c>
    </row>
    <row r="10" spans="1:6" s="39" customFormat="1" ht="14.25">
      <c r="A10" s="73" t="s">
        <v>138</v>
      </c>
      <c r="B10" s="156">
        <f aca="true" t="shared" si="0" ref="B10:B28">C10/559</f>
        <v>0.057245080500894455</v>
      </c>
      <c r="C10" s="154">
        <v>32</v>
      </c>
      <c r="D10" s="35">
        <v>250</v>
      </c>
      <c r="E10" s="35">
        <v>9125</v>
      </c>
      <c r="F10" s="35">
        <v>5000</v>
      </c>
    </row>
    <row r="11" spans="1:6" s="39" customFormat="1" ht="14.25">
      <c r="A11" s="73" t="s">
        <v>161</v>
      </c>
      <c r="B11" s="156">
        <f t="shared" si="0"/>
        <v>0.23434704830053668</v>
      </c>
      <c r="C11" s="154">
        <v>131</v>
      </c>
      <c r="D11" s="35">
        <v>1000</v>
      </c>
      <c r="E11" s="35">
        <v>12600</v>
      </c>
      <c r="F11" s="35">
        <v>11000</v>
      </c>
    </row>
    <row r="12" spans="1:6" s="39" customFormat="1" ht="14.25">
      <c r="A12" s="73" t="s">
        <v>137</v>
      </c>
      <c r="B12" s="156">
        <f t="shared" si="0"/>
        <v>0.0626118067978533</v>
      </c>
      <c r="C12" s="154">
        <v>35</v>
      </c>
      <c r="D12" s="35">
        <v>1600</v>
      </c>
      <c r="E12" s="35">
        <v>10250</v>
      </c>
      <c r="F12" s="35">
        <v>7100</v>
      </c>
    </row>
    <row r="13" spans="1:6" s="10" customFormat="1" ht="12.75">
      <c r="A13" s="13" t="s">
        <v>108</v>
      </c>
      <c r="B13" s="153">
        <f t="shared" si="0"/>
        <v>0.40966010733452596</v>
      </c>
      <c r="C13" s="22">
        <v>229</v>
      </c>
      <c r="D13" s="159">
        <v>1000</v>
      </c>
      <c r="E13" s="159">
        <v>15000</v>
      </c>
      <c r="F13" s="159">
        <v>9600</v>
      </c>
    </row>
    <row r="14" spans="1:6" s="39" customFormat="1" ht="14.25">
      <c r="A14" s="158" t="s">
        <v>136</v>
      </c>
      <c r="B14" s="156">
        <f t="shared" si="0"/>
        <v>0.03577817531305903</v>
      </c>
      <c r="C14" s="154">
        <v>20</v>
      </c>
      <c r="D14" s="35">
        <v>1040</v>
      </c>
      <c r="E14" s="35">
        <v>8667</v>
      </c>
      <c r="F14" s="35">
        <v>6800</v>
      </c>
    </row>
    <row r="15" spans="1:6" s="39" customFormat="1" ht="12.75">
      <c r="A15" s="158" t="s">
        <v>44</v>
      </c>
      <c r="B15" s="156">
        <f t="shared" si="0"/>
        <v>0.16636851520572452</v>
      </c>
      <c r="C15" s="154">
        <v>93</v>
      </c>
      <c r="D15" s="35">
        <v>5000</v>
      </c>
      <c r="E15" s="35">
        <v>12500</v>
      </c>
      <c r="F15" s="35">
        <v>10416</v>
      </c>
    </row>
    <row r="16" spans="1:6" s="39" customFormat="1" ht="14.25">
      <c r="A16" s="158" t="s">
        <v>135</v>
      </c>
      <c r="B16" s="156">
        <f t="shared" si="0"/>
        <v>0.09838998211091235</v>
      </c>
      <c r="C16" s="154">
        <v>55</v>
      </c>
      <c r="D16" s="35">
        <v>1000</v>
      </c>
      <c r="E16" s="35">
        <v>13250</v>
      </c>
      <c r="F16" s="35">
        <v>8800</v>
      </c>
    </row>
    <row r="17" spans="1:6" s="39" customFormat="1" ht="14.25">
      <c r="A17" s="158" t="s">
        <v>134</v>
      </c>
      <c r="B17" s="156">
        <f t="shared" si="0"/>
        <v>0.0626118067978533</v>
      </c>
      <c r="C17" s="154">
        <v>35</v>
      </c>
      <c r="D17" s="35">
        <v>1000</v>
      </c>
      <c r="E17" s="35">
        <v>15000</v>
      </c>
      <c r="F17" s="35">
        <v>5560</v>
      </c>
    </row>
    <row r="18" spans="1:6" s="39" customFormat="1" ht="12.75">
      <c r="A18" s="158" t="s">
        <v>106</v>
      </c>
      <c r="B18" s="156">
        <f t="shared" si="0"/>
        <v>0.01073345259391771</v>
      </c>
      <c r="C18" s="154">
        <v>6</v>
      </c>
      <c r="D18" s="35">
        <v>6000</v>
      </c>
      <c r="E18" s="35">
        <v>8333</v>
      </c>
      <c r="F18" s="35">
        <v>7000</v>
      </c>
    </row>
    <row r="19" spans="1:6" s="39" customFormat="1" ht="14.25">
      <c r="A19" s="158" t="s">
        <v>133</v>
      </c>
      <c r="B19" s="156">
        <f t="shared" si="0"/>
        <v>0.026833631484794274</v>
      </c>
      <c r="C19" s="154">
        <v>15</v>
      </c>
      <c r="D19" s="35">
        <v>2800</v>
      </c>
      <c r="E19" s="35">
        <v>9000</v>
      </c>
      <c r="F19" s="35">
        <v>4500</v>
      </c>
    </row>
    <row r="20" spans="1:6" s="39" customFormat="1" ht="14.25">
      <c r="A20" s="158" t="s">
        <v>105</v>
      </c>
      <c r="B20" s="156">
        <f t="shared" si="0"/>
        <v>0.008944543828264758</v>
      </c>
      <c r="C20" s="154">
        <v>5</v>
      </c>
      <c r="D20" s="35" t="s">
        <v>31</v>
      </c>
      <c r="E20" s="35"/>
      <c r="F20" s="35"/>
    </row>
    <row r="21" spans="1:6" s="39" customFormat="1" ht="14.25">
      <c r="A21" s="73" t="s">
        <v>132</v>
      </c>
      <c r="B21" s="156">
        <f t="shared" si="0"/>
        <v>0.03935599284436494</v>
      </c>
      <c r="C21" s="154">
        <v>22</v>
      </c>
      <c r="D21" s="35">
        <v>2000</v>
      </c>
      <c r="E21" s="35">
        <v>10000</v>
      </c>
      <c r="F21" s="35">
        <v>8000</v>
      </c>
    </row>
    <row r="22" spans="1:6" s="10" customFormat="1" ht="12.75">
      <c r="A22" s="160" t="s">
        <v>47</v>
      </c>
      <c r="B22" s="153">
        <f t="shared" si="0"/>
        <v>0.09481216457960644</v>
      </c>
      <c r="C22" s="22">
        <v>53</v>
      </c>
      <c r="D22" s="159">
        <v>2500</v>
      </c>
      <c r="E22" s="159">
        <v>8900</v>
      </c>
      <c r="F22" s="159">
        <v>6865</v>
      </c>
    </row>
    <row r="23" spans="1:6" s="39" customFormat="1" ht="14.25">
      <c r="A23" s="158" t="s">
        <v>131</v>
      </c>
      <c r="B23" s="156">
        <f t="shared" si="0"/>
        <v>0.07513416815742398</v>
      </c>
      <c r="C23" s="154">
        <v>42</v>
      </c>
      <c r="D23" s="35">
        <v>3600</v>
      </c>
      <c r="E23" s="35">
        <v>8900</v>
      </c>
      <c r="F23" s="35">
        <v>6900</v>
      </c>
    </row>
    <row r="24" spans="1:6" s="39" customFormat="1" ht="12.75">
      <c r="A24" s="158" t="s">
        <v>109</v>
      </c>
      <c r="B24" s="156">
        <f t="shared" si="0"/>
        <v>0.01073345259391771</v>
      </c>
      <c r="C24" s="154">
        <v>6</v>
      </c>
      <c r="D24" s="35">
        <v>4000</v>
      </c>
      <c r="E24" s="35">
        <v>8400</v>
      </c>
      <c r="F24" s="35">
        <v>6100</v>
      </c>
    </row>
    <row r="25" spans="1:6" s="39" customFormat="1" ht="14.25">
      <c r="A25" s="158" t="s">
        <v>130</v>
      </c>
      <c r="B25" s="156">
        <f t="shared" si="0"/>
        <v>0.008944543828264758</v>
      </c>
      <c r="C25" s="154">
        <v>5</v>
      </c>
      <c r="D25" s="35" t="s">
        <v>31</v>
      </c>
      <c r="E25" s="35"/>
      <c r="F25" s="35"/>
    </row>
    <row r="26" spans="1:6" s="39" customFormat="1" ht="14.25">
      <c r="A26" s="73" t="s">
        <v>162</v>
      </c>
      <c r="B26" s="156">
        <f t="shared" si="0"/>
        <v>0.03577817531305903</v>
      </c>
      <c r="C26" s="154">
        <v>20</v>
      </c>
      <c r="D26" s="35">
        <v>2000</v>
      </c>
      <c r="E26" s="35">
        <v>10500</v>
      </c>
      <c r="F26" s="35">
        <v>8000</v>
      </c>
    </row>
    <row r="27" spans="1:6" s="39" customFormat="1" ht="14.25">
      <c r="A27" s="73" t="s">
        <v>129</v>
      </c>
      <c r="B27" s="156">
        <f t="shared" si="0"/>
        <v>0.046511627906976744</v>
      </c>
      <c r="C27" s="154">
        <v>26</v>
      </c>
      <c r="D27" s="35">
        <v>2720</v>
      </c>
      <c r="E27" s="35">
        <v>10000</v>
      </c>
      <c r="F27" s="35">
        <v>8000</v>
      </c>
    </row>
    <row r="28" spans="1:4" ht="14.25">
      <c r="A28" s="73" t="s">
        <v>81</v>
      </c>
      <c r="B28" s="156">
        <f t="shared" si="0"/>
        <v>0.005366726296958855</v>
      </c>
      <c r="C28" s="154">
        <v>3</v>
      </c>
      <c r="D28" s="35" t="s">
        <v>31</v>
      </c>
    </row>
    <row r="29" spans="1:6" ht="13.5" thickBot="1">
      <c r="A29" s="3" t="s">
        <v>30</v>
      </c>
      <c r="B29" s="157">
        <f>SUM(B9:B28)-(B13+B22)</f>
        <v>1.0000000000000004</v>
      </c>
      <c r="C29" s="155">
        <f>SUM(C9:C28)-(C13+C22)</f>
        <v>559</v>
      </c>
      <c r="D29" s="16">
        <v>250</v>
      </c>
      <c r="E29" s="16">
        <v>15000</v>
      </c>
      <c r="F29" s="16">
        <v>8300</v>
      </c>
    </row>
    <row r="30" spans="1:6" ht="14.25">
      <c r="A30" s="37" t="s">
        <v>110</v>
      </c>
      <c r="B30" s="81"/>
      <c r="C30" s="84"/>
      <c r="D30" s="85"/>
      <c r="E30" s="171"/>
      <c r="F30" s="171"/>
    </row>
    <row r="31" spans="1:6" ht="14.25">
      <c r="A31" s="72" t="s">
        <v>148</v>
      </c>
      <c r="B31" s="172"/>
      <c r="C31" s="173"/>
      <c r="D31" s="174"/>
      <c r="E31" s="174"/>
      <c r="F31" s="9"/>
    </row>
    <row r="32" spans="1:6" ht="12.75">
      <c r="A32" s="72" t="s">
        <v>127</v>
      </c>
      <c r="B32" s="172"/>
      <c r="C32" s="173"/>
      <c r="D32" s="174"/>
      <c r="E32" s="174"/>
      <c r="F32" s="174"/>
    </row>
    <row r="33" spans="1:6" ht="12.75">
      <c r="A33" s="72" t="s">
        <v>97</v>
      </c>
      <c r="B33" s="172"/>
      <c r="C33" s="173"/>
      <c r="D33" s="174"/>
      <c r="E33" s="174"/>
      <c r="F33" s="174"/>
    </row>
    <row r="34" spans="1:6" ht="14.25">
      <c r="A34" s="37" t="s">
        <v>149</v>
      </c>
      <c r="B34" s="175"/>
      <c r="C34" s="176"/>
      <c r="D34" s="177"/>
      <c r="E34" s="177"/>
      <c r="F34" s="177"/>
    </row>
    <row r="35" spans="1:6" ht="12.75">
      <c r="A35" s="39" t="s">
        <v>151</v>
      </c>
      <c r="B35" s="175"/>
      <c r="C35" s="35"/>
      <c r="D35" s="177"/>
      <c r="E35" s="177"/>
      <c r="F35" s="177"/>
    </row>
    <row r="36" spans="1:6" ht="14.25">
      <c r="A36" s="178" t="s">
        <v>150</v>
      </c>
      <c r="B36" s="179"/>
      <c r="C36" s="173"/>
      <c r="D36" s="174"/>
      <c r="E36" s="174"/>
      <c r="F36" s="174"/>
    </row>
    <row r="37" spans="1:6" ht="12.75">
      <c r="A37" s="178" t="s">
        <v>152</v>
      </c>
      <c r="B37" s="179"/>
      <c r="C37" s="173"/>
      <c r="D37" s="174"/>
      <c r="E37" s="174"/>
      <c r="F37" s="174"/>
    </row>
    <row r="38" spans="1:6" ht="12.75">
      <c r="A38" s="178" t="s">
        <v>153</v>
      </c>
      <c r="B38" s="179"/>
      <c r="C38" s="173"/>
      <c r="D38" s="174"/>
      <c r="E38" s="174"/>
      <c r="F38" s="174"/>
    </row>
    <row r="39" spans="1:6" ht="12.75">
      <c r="A39" s="178" t="s">
        <v>154</v>
      </c>
      <c r="B39" s="179"/>
      <c r="C39" s="173"/>
      <c r="D39" s="174"/>
      <c r="E39" s="174"/>
      <c r="F39" s="174"/>
    </row>
    <row r="40" spans="1:6" ht="12.75">
      <c r="A40" s="178" t="s">
        <v>155</v>
      </c>
      <c r="B40" s="179"/>
      <c r="C40" s="173"/>
      <c r="D40" s="174"/>
      <c r="E40" s="174"/>
      <c r="F40" s="174"/>
    </row>
    <row r="41" spans="1:6" ht="12.75">
      <c r="A41" s="180" t="s">
        <v>156</v>
      </c>
      <c r="B41" s="179"/>
      <c r="C41" s="173"/>
      <c r="D41" s="174"/>
      <c r="E41" s="174"/>
      <c r="F41" s="174"/>
    </row>
    <row r="42" spans="1:6" ht="12.75">
      <c r="A42" s="178" t="s">
        <v>157</v>
      </c>
      <c r="B42" s="172"/>
      <c r="C42" s="173"/>
      <c r="D42" s="174"/>
      <c r="E42" s="174"/>
      <c r="F42" s="174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60" customWidth="1"/>
    <col min="3" max="3" width="17.7109375" style="59" customWidth="1"/>
  </cols>
  <sheetData>
    <row r="1" spans="1:3" ht="12.75">
      <c r="A1" s="69" t="s">
        <v>32</v>
      </c>
      <c r="B1" s="67"/>
      <c r="C1" s="66"/>
    </row>
    <row r="2" spans="1:3" ht="12.75">
      <c r="A2" s="69" t="s">
        <v>103</v>
      </c>
      <c r="B2" s="67"/>
      <c r="C2" s="66"/>
    </row>
    <row r="3" ht="12.75">
      <c r="A3" s="9"/>
    </row>
    <row r="4" spans="1:3" ht="12.75">
      <c r="A4" s="69" t="s">
        <v>140</v>
      </c>
      <c r="B4" s="67"/>
      <c r="C4" s="66"/>
    </row>
    <row r="5" spans="1:3" ht="12.75">
      <c r="A5" s="68">
        <v>42261</v>
      </c>
      <c r="B5" s="67"/>
      <c r="C5" s="66"/>
    </row>
    <row r="6" spans="1:3" ht="14.25">
      <c r="A6" s="65" t="s">
        <v>8</v>
      </c>
      <c r="B6" s="64" t="s">
        <v>11</v>
      </c>
      <c r="C6" s="5" t="s">
        <v>9</v>
      </c>
    </row>
    <row r="7" spans="1:3" ht="12.75">
      <c r="A7" s="162" t="s">
        <v>139</v>
      </c>
      <c r="B7" s="163">
        <f>C7/559</f>
        <v>0.7191413237924866</v>
      </c>
      <c r="C7" s="7">
        <f>SUM(C8:C13)</f>
        <v>402</v>
      </c>
    </row>
    <row r="8" spans="1:3" ht="12.75">
      <c r="A8" s="168" t="s">
        <v>43</v>
      </c>
      <c r="B8" s="169">
        <f aca="true" t="shared" si="0" ref="B8:B14">C8/559</f>
        <v>0.23434704830053668</v>
      </c>
      <c r="C8" s="170">
        <v>131</v>
      </c>
    </row>
    <row r="9" spans="1:3" ht="12.75">
      <c r="A9" s="168" t="s">
        <v>44</v>
      </c>
      <c r="B9" s="169">
        <f t="shared" si="0"/>
        <v>0.16636851520572452</v>
      </c>
      <c r="C9" s="170">
        <v>93</v>
      </c>
    </row>
    <row r="10" spans="1:3" ht="12.75">
      <c r="A10" s="168" t="s">
        <v>45</v>
      </c>
      <c r="B10" s="169">
        <f t="shared" si="0"/>
        <v>0.09838998211091235</v>
      </c>
      <c r="C10" s="170">
        <v>55</v>
      </c>
    </row>
    <row r="11" spans="1:3" ht="12.75">
      <c r="A11" s="165" t="s">
        <v>47</v>
      </c>
      <c r="B11" s="169">
        <f t="shared" si="0"/>
        <v>0.09481216457960644</v>
      </c>
      <c r="C11" s="170">
        <v>53</v>
      </c>
    </row>
    <row r="12" spans="1:3" ht="12.75">
      <c r="A12" s="168" t="s">
        <v>104</v>
      </c>
      <c r="B12" s="169">
        <f t="shared" si="0"/>
        <v>0.0626118067978533</v>
      </c>
      <c r="C12" s="170">
        <v>35</v>
      </c>
    </row>
    <row r="13" spans="1:3" ht="12.75">
      <c r="A13" s="165" t="s">
        <v>46</v>
      </c>
      <c r="B13" s="169">
        <f t="shared" si="0"/>
        <v>0.0626118067978533</v>
      </c>
      <c r="C13" s="170">
        <v>35</v>
      </c>
    </row>
    <row r="14" spans="1:3" ht="12.75">
      <c r="A14" s="167" t="s">
        <v>29</v>
      </c>
      <c r="B14" s="169">
        <f t="shared" si="0"/>
        <v>0.2808586762075134</v>
      </c>
      <c r="C14" s="170">
        <v>157</v>
      </c>
    </row>
    <row r="15" spans="1:3" ht="13.5" thickBot="1">
      <c r="A15" s="3" t="s">
        <v>7</v>
      </c>
      <c r="B15" s="63">
        <f>SUM(B8:B14)</f>
        <v>1</v>
      </c>
      <c r="C15" s="8">
        <f>SUM(C8:C14)</f>
        <v>559</v>
      </c>
    </row>
    <row r="16" spans="1:3" s="9" customFormat="1" ht="14.25">
      <c r="A16" s="37" t="s">
        <v>110</v>
      </c>
      <c r="B16" s="81"/>
      <c r="C16" s="62"/>
    </row>
    <row r="17" spans="2:3" ht="12.75">
      <c r="B17" s="61"/>
      <c r="C17" s="6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7109375" style="9" customWidth="1"/>
    <col min="2" max="2" width="9.00390625" style="80" bestFit="1" customWidth="1"/>
    <col min="3" max="3" width="10.140625" style="29" customWidth="1"/>
    <col min="4" max="4" width="15.57421875" style="36" bestFit="1" customWidth="1"/>
    <col min="5" max="6" width="11.7109375" style="36" customWidth="1"/>
    <col min="7" max="16384" width="9.140625" style="9" customWidth="1"/>
  </cols>
  <sheetData>
    <row r="1" spans="1:6" ht="12.75">
      <c r="A1" s="10" t="s">
        <v>32</v>
      </c>
      <c r="B1" s="76"/>
      <c r="C1" s="28"/>
      <c r="D1" s="33"/>
      <c r="E1" s="33"/>
      <c r="F1" s="33"/>
    </row>
    <row r="2" spans="1:6" ht="12.75">
      <c r="A2" s="10" t="s">
        <v>103</v>
      </c>
      <c r="B2" s="76"/>
      <c r="C2" s="28"/>
      <c r="D2" s="35"/>
      <c r="E2" s="33"/>
      <c r="F2" s="33"/>
    </row>
    <row r="3" spans="2:6" ht="12.75">
      <c r="B3" s="77"/>
      <c r="C3" s="73"/>
      <c r="D3" s="33"/>
      <c r="E3" s="33"/>
      <c r="F3" s="33"/>
    </row>
    <row r="4" spans="1:6" ht="12.75">
      <c r="A4" s="10" t="s">
        <v>20</v>
      </c>
      <c r="B4" s="76"/>
      <c r="C4" s="28"/>
      <c r="D4" s="34"/>
      <c r="E4" s="34"/>
      <c r="F4" s="34"/>
    </row>
    <row r="5" spans="1:6" ht="12.75">
      <c r="A5" s="38">
        <v>42261</v>
      </c>
      <c r="B5" s="76"/>
      <c r="C5" s="28"/>
      <c r="D5" s="34"/>
      <c r="E5" s="34"/>
      <c r="F5" s="34"/>
    </row>
    <row r="6" spans="1:6" ht="12.75">
      <c r="A6" s="11" t="s">
        <v>4</v>
      </c>
      <c r="B6" s="78" t="s">
        <v>0</v>
      </c>
      <c r="C6" s="30" t="s">
        <v>1</v>
      </c>
      <c r="D6" s="55" t="s">
        <v>5</v>
      </c>
      <c r="E6" s="55" t="s">
        <v>6</v>
      </c>
      <c r="F6" s="55" t="s">
        <v>2</v>
      </c>
    </row>
    <row r="7" spans="1:6" ht="14.25">
      <c r="A7" s="13"/>
      <c r="B7" s="58" t="s">
        <v>10</v>
      </c>
      <c r="C7" s="31" t="s">
        <v>12</v>
      </c>
      <c r="D7" s="56" t="s">
        <v>3</v>
      </c>
      <c r="E7" s="56" t="s">
        <v>3</v>
      </c>
      <c r="F7" s="56" t="s">
        <v>3</v>
      </c>
    </row>
    <row r="8" spans="1:6" ht="15" thickBot="1">
      <c r="A8" s="12"/>
      <c r="B8" s="79"/>
      <c r="C8" s="32"/>
      <c r="D8" s="57" t="s">
        <v>13</v>
      </c>
      <c r="E8" s="57" t="s">
        <v>13</v>
      </c>
      <c r="F8" s="57" t="s">
        <v>13</v>
      </c>
    </row>
    <row r="9" spans="1:6" s="39" customFormat="1" ht="14.25">
      <c r="A9" s="73" t="s">
        <v>161</v>
      </c>
      <c r="B9" s="156">
        <f>C9/559</f>
        <v>0.2075134168157424</v>
      </c>
      <c r="C9" s="161">
        <v>116</v>
      </c>
      <c r="D9" s="35">
        <v>1000</v>
      </c>
      <c r="E9" s="35">
        <v>12600</v>
      </c>
      <c r="F9" s="35">
        <v>11000</v>
      </c>
    </row>
    <row r="10" spans="1:6" s="39" customFormat="1" ht="12.75">
      <c r="A10" s="73" t="s">
        <v>86</v>
      </c>
      <c r="B10" s="156">
        <f aca="true" t="shared" si="0" ref="B10:B30">C10/559</f>
        <v>0.08228980322003578</v>
      </c>
      <c r="C10" s="161">
        <v>46</v>
      </c>
      <c r="D10" s="35">
        <v>500</v>
      </c>
      <c r="E10" s="35">
        <v>9600</v>
      </c>
      <c r="F10" s="35">
        <v>6400</v>
      </c>
    </row>
    <row r="11" spans="1:6" s="39" customFormat="1" ht="12.75">
      <c r="A11" s="73" t="s">
        <v>112</v>
      </c>
      <c r="B11" s="156">
        <f t="shared" si="0"/>
        <v>0.03577817531305903</v>
      </c>
      <c r="C11" s="161">
        <v>20</v>
      </c>
      <c r="D11" s="35">
        <v>2150</v>
      </c>
      <c r="E11" s="35">
        <v>6000</v>
      </c>
      <c r="F11" s="35">
        <v>2950</v>
      </c>
    </row>
    <row r="12" spans="1:6" s="39" customFormat="1" ht="12.75">
      <c r="A12" s="73" t="s">
        <v>113</v>
      </c>
      <c r="B12" s="156">
        <f t="shared" si="0"/>
        <v>0.016100178890876567</v>
      </c>
      <c r="C12" s="161">
        <v>9</v>
      </c>
      <c r="D12" s="35">
        <v>2500</v>
      </c>
      <c r="E12" s="35">
        <v>8200</v>
      </c>
      <c r="F12" s="35">
        <v>6587</v>
      </c>
    </row>
    <row r="13" spans="1:6" s="10" customFormat="1" ht="12.75">
      <c r="A13" s="13" t="s">
        <v>118</v>
      </c>
      <c r="B13" s="153">
        <f t="shared" si="0"/>
        <v>0.38640429338103754</v>
      </c>
      <c r="C13" s="7">
        <v>216</v>
      </c>
      <c r="D13" s="159">
        <v>1000</v>
      </c>
      <c r="E13" s="159">
        <v>15000</v>
      </c>
      <c r="F13" s="159">
        <v>9616</v>
      </c>
    </row>
    <row r="14" spans="1:6" s="39" customFormat="1" ht="12.75">
      <c r="A14" s="158" t="s">
        <v>119</v>
      </c>
      <c r="B14" s="156">
        <f t="shared" si="0"/>
        <v>0.07334525939177101</v>
      </c>
      <c r="C14" s="161">
        <v>41</v>
      </c>
      <c r="D14" s="35">
        <v>1040</v>
      </c>
      <c r="E14" s="35">
        <v>12500</v>
      </c>
      <c r="F14" s="35">
        <v>10000</v>
      </c>
    </row>
    <row r="15" spans="1:6" s="39" customFormat="1" ht="12.75">
      <c r="A15" s="158" t="s">
        <v>49</v>
      </c>
      <c r="B15" s="156">
        <f t="shared" si="0"/>
        <v>0.148479427549195</v>
      </c>
      <c r="C15" s="161">
        <v>83</v>
      </c>
      <c r="D15" s="35">
        <v>2600</v>
      </c>
      <c r="E15" s="35">
        <v>12500</v>
      </c>
      <c r="F15" s="35">
        <v>10416</v>
      </c>
    </row>
    <row r="16" spans="1:6" s="39" customFormat="1" ht="14.25">
      <c r="A16" s="158" t="s">
        <v>135</v>
      </c>
      <c r="B16" s="156">
        <f t="shared" si="0"/>
        <v>0.07871198568872988</v>
      </c>
      <c r="C16" s="161">
        <v>44</v>
      </c>
      <c r="D16" s="35">
        <v>1000</v>
      </c>
      <c r="E16" s="35">
        <v>13250</v>
      </c>
      <c r="F16" s="35">
        <v>8800</v>
      </c>
    </row>
    <row r="17" spans="1:6" s="39" customFormat="1" ht="12.75">
      <c r="A17" s="158" t="s">
        <v>46</v>
      </c>
      <c r="B17" s="156">
        <f t="shared" si="0"/>
        <v>0.057245080500894455</v>
      </c>
      <c r="C17" s="161">
        <v>32</v>
      </c>
      <c r="D17" s="35">
        <v>1000</v>
      </c>
      <c r="E17" s="35">
        <v>15000</v>
      </c>
      <c r="F17" s="35">
        <v>5000</v>
      </c>
    </row>
    <row r="18" spans="1:6" s="39" customFormat="1" ht="12.75">
      <c r="A18" s="158" t="s">
        <v>107</v>
      </c>
      <c r="B18" s="156">
        <f t="shared" si="0"/>
        <v>0.025044722719141325</v>
      </c>
      <c r="C18" s="161">
        <v>14</v>
      </c>
      <c r="D18" s="35">
        <v>2000</v>
      </c>
      <c r="E18" s="35">
        <v>8460</v>
      </c>
      <c r="F18" s="35">
        <v>4000</v>
      </c>
    </row>
    <row r="19" spans="1:6" s="39" customFormat="1" ht="14.25">
      <c r="A19" s="158" t="s">
        <v>114</v>
      </c>
      <c r="B19" s="156">
        <f t="shared" si="0"/>
        <v>0.0035778175313059034</v>
      </c>
      <c r="C19" s="161">
        <v>2</v>
      </c>
      <c r="D19" s="35" t="s">
        <v>31</v>
      </c>
      <c r="E19" s="35"/>
      <c r="F19" s="35"/>
    </row>
    <row r="20" spans="1:6" s="39" customFormat="1" ht="14.25">
      <c r="A20" s="73" t="s">
        <v>163</v>
      </c>
      <c r="B20" s="156">
        <f t="shared" si="0"/>
        <v>0.03041144901610018</v>
      </c>
      <c r="C20" s="161">
        <v>17</v>
      </c>
      <c r="D20" s="35">
        <v>2000</v>
      </c>
      <c r="E20" s="35">
        <v>10250</v>
      </c>
      <c r="F20" s="35">
        <v>6700</v>
      </c>
    </row>
    <row r="21" spans="1:6" s="39" customFormat="1" ht="12.75">
      <c r="A21" s="73" t="s">
        <v>115</v>
      </c>
      <c r="B21" s="156">
        <f t="shared" si="0"/>
        <v>0.02146690518783542</v>
      </c>
      <c r="C21" s="161">
        <v>12</v>
      </c>
      <c r="D21" s="35">
        <v>6500</v>
      </c>
      <c r="E21" s="35">
        <v>9000</v>
      </c>
      <c r="F21" s="35">
        <v>7200</v>
      </c>
    </row>
    <row r="22" spans="1:6" s="39" customFormat="1" ht="12.75">
      <c r="A22" s="73" t="s">
        <v>116</v>
      </c>
      <c r="B22" s="156">
        <f t="shared" si="0"/>
        <v>0.012522361359570662</v>
      </c>
      <c r="C22" s="161">
        <v>7</v>
      </c>
      <c r="D22" s="35">
        <v>4000</v>
      </c>
      <c r="E22" s="35">
        <v>8167</v>
      </c>
      <c r="F22" s="35">
        <v>6700</v>
      </c>
    </row>
    <row r="23" spans="1:6" s="39" customFormat="1" ht="12.75">
      <c r="A23" s="73" t="s">
        <v>106</v>
      </c>
      <c r="B23" s="156">
        <f t="shared" si="0"/>
        <v>0.012522361359570662</v>
      </c>
      <c r="C23" s="161">
        <v>7</v>
      </c>
      <c r="D23" s="35">
        <v>4800</v>
      </c>
      <c r="E23" s="35">
        <v>7000</v>
      </c>
      <c r="F23" s="35">
        <v>6000</v>
      </c>
    </row>
    <row r="24" spans="1:6" s="39" customFormat="1" ht="12.75">
      <c r="A24" s="73" t="s">
        <v>117</v>
      </c>
      <c r="B24" s="156">
        <f t="shared" si="0"/>
        <v>0.02146690518783542</v>
      </c>
      <c r="C24" s="161">
        <v>12</v>
      </c>
      <c r="D24" s="35">
        <v>2000</v>
      </c>
      <c r="E24" s="35">
        <v>7500</v>
      </c>
      <c r="F24" s="35">
        <v>6500</v>
      </c>
    </row>
    <row r="25" spans="1:6" s="10" customFormat="1" ht="12.75">
      <c r="A25" s="13" t="s">
        <v>48</v>
      </c>
      <c r="B25" s="153">
        <f t="shared" si="0"/>
        <v>0.15742397137745975</v>
      </c>
      <c r="C25" s="7">
        <v>88</v>
      </c>
      <c r="D25" s="159">
        <v>2000</v>
      </c>
      <c r="E25" s="159">
        <v>11800</v>
      </c>
      <c r="F25" s="159">
        <v>8000</v>
      </c>
    </row>
    <row r="26" spans="1:6" s="39" customFormat="1" ht="12.75">
      <c r="A26" s="158" t="s">
        <v>120</v>
      </c>
      <c r="B26" s="156">
        <f t="shared" si="0"/>
        <v>0.08407871198568873</v>
      </c>
      <c r="C26" s="161">
        <v>47</v>
      </c>
      <c r="D26" s="35">
        <v>4800</v>
      </c>
      <c r="E26" s="35">
        <v>10000</v>
      </c>
      <c r="F26" s="35">
        <v>8000</v>
      </c>
    </row>
    <row r="27" spans="1:6" s="39" customFormat="1" ht="12.75">
      <c r="A27" s="158" t="s">
        <v>121</v>
      </c>
      <c r="B27" s="156">
        <f t="shared" si="0"/>
        <v>0.026833631484794274</v>
      </c>
      <c r="C27" s="161">
        <v>15</v>
      </c>
      <c r="D27" s="35">
        <v>4000</v>
      </c>
      <c r="E27" s="35">
        <v>11800</v>
      </c>
      <c r="F27" s="35">
        <v>8800</v>
      </c>
    </row>
    <row r="28" spans="1:6" s="39" customFormat="1" ht="12.75">
      <c r="A28" s="158" t="s">
        <v>122</v>
      </c>
      <c r="B28" s="156">
        <f t="shared" si="0"/>
        <v>0.04293381037567084</v>
      </c>
      <c r="C28" s="161">
        <v>24</v>
      </c>
      <c r="D28" s="35">
        <v>2000</v>
      </c>
      <c r="E28" s="35">
        <v>8900</v>
      </c>
      <c r="F28" s="35">
        <v>7360</v>
      </c>
    </row>
    <row r="29" spans="1:6" s="39" customFormat="1" ht="14.25">
      <c r="A29" s="158" t="s">
        <v>123</v>
      </c>
      <c r="B29" s="156">
        <f t="shared" si="0"/>
        <v>0.0035778175313059034</v>
      </c>
      <c r="C29" s="161">
        <v>2</v>
      </c>
      <c r="D29" s="35" t="s">
        <v>31</v>
      </c>
      <c r="E29" s="35"/>
      <c r="F29" s="35"/>
    </row>
    <row r="30" spans="1:6" ht="14.25">
      <c r="A30" s="73" t="s">
        <v>81</v>
      </c>
      <c r="B30" s="156">
        <f t="shared" si="0"/>
        <v>0.016100178890876567</v>
      </c>
      <c r="C30" s="154">
        <v>9</v>
      </c>
      <c r="D30" s="35" t="s">
        <v>31</v>
      </c>
      <c r="E30" s="29"/>
      <c r="F30" s="29"/>
    </row>
    <row r="31" spans="1:6" ht="13.5" thickBot="1">
      <c r="A31" s="3" t="s">
        <v>30</v>
      </c>
      <c r="B31" s="157">
        <v>1</v>
      </c>
      <c r="C31" s="155">
        <f>SUM(C9:C30)-(C13+C25)</f>
        <v>559</v>
      </c>
      <c r="D31" s="16">
        <v>250</v>
      </c>
      <c r="E31" s="16">
        <v>15000</v>
      </c>
      <c r="F31" s="16">
        <v>8300</v>
      </c>
    </row>
    <row r="32" spans="1:6" ht="14.25">
      <c r="A32" s="37" t="s">
        <v>110</v>
      </c>
      <c r="B32" s="81"/>
      <c r="C32" s="181"/>
      <c r="D32" s="85"/>
      <c r="E32" s="171"/>
      <c r="F32" s="171"/>
    </row>
    <row r="33" spans="1:6" ht="14.25">
      <c r="A33" s="72" t="s">
        <v>148</v>
      </c>
      <c r="B33" s="172"/>
      <c r="C33" s="173"/>
      <c r="D33" s="174"/>
      <c r="E33" s="174"/>
      <c r="F33" s="174"/>
    </row>
    <row r="34" spans="1:6" ht="12.75">
      <c r="A34" s="72" t="s">
        <v>127</v>
      </c>
      <c r="B34" s="172"/>
      <c r="C34" s="173"/>
      <c r="D34" s="174"/>
      <c r="E34" s="174"/>
      <c r="F34" s="174"/>
    </row>
    <row r="35" spans="1:6" ht="12.75">
      <c r="A35" s="72" t="s">
        <v>97</v>
      </c>
      <c r="B35" s="172"/>
      <c r="C35" s="173"/>
      <c r="D35" s="174"/>
      <c r="E35" s="174"/>
      <c r="F35" s="174"/>
    </row>
    <row r="36" spans="1:6" ht="14.25">
      <c r="A36" s="37" t="s">
        <v>145</v>
      </c>
      <c r="B36" s="77"/>
      <c r="D36" s="33"/>
      <c r="E36" s="33"/>
      <c r="F36" s="33"/>
    </row>
    <row r="37" spans="1:6" ht="14.25">
      <c r="A37" s="39" t="s">
        <v>146</v>
      </c>
      <c r="B37" s="77"/>
      <c r="D37" s="33"/>
      <c r="E37" s="33"/>
      <c r="F37" s="33"/>
    </row>
    <row r="38" spans="1:6" ht="14.25">
      <c r="A38" s="178" t="s">
        <v>147</v>
      </c>
      <c r="B38" s="172"/>
      <c r="C38" s="173"/>
      <c r="D38" s="174"/>
      <c r="E38" s="174"/>
      <c r="F38" s="174"/>
    </row>
    <row r="39" spans="1:6" ht="14.25">
      <c r="A39" s="178" t="s">
        <v>99</v>
      </c>
      <c r="B39" s="172"/>
      <c r="C39" s="173"/>
      <c r="D39" s="174"/>
      <c r="E39" s="174"/>
      <c r="F39" s="174"/>
    </row>
    <row r="40" spans="1:6" ht="12.75">
      <c r="A40" s="182" t="s">
        <v>98</v>
      </c>
      <c r="B40" s="172"/>
      <c r="C40" s="173"/>
      <c r="D40" s="174"/>
      <c r="E40" s="174"/>
      <c r="F40" s="174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4" customWidth="1"/>
    <col min="3" max="3" width="17.7109375" style="59" customWidth="1"/>
  </cols>
  <sheetData>
    <row r="1" ht="12.75">
      <c r="A1" s="69" t="s">
        <v>32</v>
      </c>
    </row>
    <row r="2" ht="12.75">
      <c r="A2" s="69" t="s">
        <v>103</v>
      </c>
    </row>
    <row r="3" ht="12.75">
      <c r="A3" s="9"/>
    </row>
    <row r="4" spans="1:8" ht="12.75">
      <c r="A4" s="69" t="s">
        <v>50</v>
      </c>
      <c r="B4" s="71"/>
      <c r="C4" s="66"/>
      <c r="D4" s="69"/>
      <c r="E4" s="69"/>
      <c r="F4" s="69"/>
      <c r="G4" s="69"/>
      <c r="H4" s="69"/>
    </row>
    <row r="5" spans="1:8" ht="13.5" thickBot="1">
      <c r="A5" s="68">
        <v>42261</v>
      </c>
      <c r="B5" s="71"/>
      <c r="C5" s="66"/>
      <c r="D5" s="69"/>
      <c r="E5" s="69"/>
      <c r="F5" s="69"/>
      <c r="G5" s="69"/>
      <c r="H5" s="69"/>
    </row>
    <row r="6" spans="1:8" ht="14.25">
      <c r="A6" s="1" t="s">
        <v>4</v>
      </c>
      <c r="B6" s="4" t="s">
        <v>11</v>
      </c>
      <c r="C6" s="2" t="s">
        <v>9</v>
      </c>
      <c r="D6" s="69"/>
      <c r="E6" s="69"/>
      <c r="F6" s="69"/>
      <c r="G6" s="69"/>
      <c r="H6" s="69"/>
    </row>
    <row r="7" spans="1:3" ht="12.75">
      <c r="A7" s="162" t="s">
        <v>84</v>
      </c>
      <c r="B7" s="163">
        <f>C7/559</f>
        <v>0.6744186046511628</v>
      </c>
      <c r="C7" s="7">
        <f>SUM(C8:C12)</f>
        <v>377</v>
      </c>
    </row>
    <row r="8" spans="1:3" s="70" customFormat="1" ht="12.75">
      <c r="A8" s="158" t="s">
        <v>43</v>
      </c>
      <c r="B8" s="164">
        <f aca="true" t="shared" si="0" ref="B8:B13">C8/559</f>
        <v>0.2075134168157424</v>
      </c>
      <c r="C8" s="161">
        <v>116</v>
      </c>
    </row>
    <row r="9" spans="1:3" s="70" customFormat="1" ht="12.75">
      <c r="A9" s="158" t="s">
        <v>48</v>
      </c>
      <c r="B9" s="164">
        <f t="shared" si="0"/>
        <v>0.15742397137745975</v>
      </c>
      <c r="C9" s="161">
        <v>88</v>
      </c>
    </row>
    <row r="10" spans="1:3" s="70" customFormat="1" ht="12.75">
      <c r="A10" s="158" t="s">
        <v>49</v>
      </c>
      <c r="B10" s="164">
        <f t="shared" si="0"/>
        <v>0.148479427549195</v>
      </c>
      <c r="C10" s="161">
        <v>83</v>
      </c>
    </row>
    <row r="11" spans="1:3" ht="12.75">
      <c r="A11" s="165" t="s">
        <v>86</v>
      </c>
      <c r="B11" s="164">
        <f t="shared" si="0"/>
        <v>0.08228980322003578</v>
      </c>
      <c r="C11" s="166">
        <v>46</v>
      </c>
    </row>
    <row r="12" spans="1:3" ht="12.75">
      <c r="A12" s="165" t="s">
        <v>45</v>
      </c>
      <c r="B12" s="164">
        <f t="shared" si="0"/>
        <v>0.07871198568872988</v>
      </c>
      <c r="C12" s="166">
        <v>44</v>
      </c>
    </row>
    <row r="13" spans="1:3" ht="12.75">
      <c r="A13" s="167" t="s">
        <v>29</v>
      </c>
      <c r="B13" s="164">
        <f t="shared" si="0"/>
        <v>0.32558139534883723</v>
      </c>
      <c r="C13" s="166">
        <v>182</v>
      </c>
    </row>
    <row r="14" spans="1:3" ht="13.5" thickBot="1">
      <c r="A14" s="3" t="s">
        <v>7</v>
      </c>
      <c r="B14" s="91">
        <f>SUM(B8:B13)</f>
        <v>1</v>
      </c>
      <c r="C14" s="8">
        <f>SUM(C8:C13)</f>
        <v>559</v>
      </c>
    </row>
    <row r="15" spans="1:3" ht="14.25">
      <c r="A15" s="37" t="s">
        <v>110</v>
      </c>
      <c r="B15" s="81"/>
      <c r="C15" s="7"/>
    </row>
    <row r="16" ht="14.25">
      <c r="A16" s="37" t="s">
        <v>110</v>
      </c>
    </row>
  </sheetData>
  <sheetProtection/>
  <printOptions horizontalCentered="1"/>
  <pageMargins left="0.5" right="0.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9" customWidth="1"/>
    <col min="2" max="2" width="14.7109375" style="75" customWidth="1"/>
    <col min="3" max="3" width="14.7109375" style="53" customWidth="1"/>
    <col min="4" max="4" width="16.7109375" style="18" customWidth="1"/>
    <col min="5" max="16384" width="9.140625" style="9" customWidth="1"/>
  </cols>
  <sheetData>
    <row r="1" spans="1:3" ht="12.75">
      <c r="A1" s="10" t="s">
        <v>32</v>
      </c>
      <c r="B1" s="74"/>
      <c r="C1" s="17"/>
    </row>
    <row r="2" spans="1:3" ht="12.75">
      <c r="A2" s="10" t="s">
        <v>103</v>
      </c>
      <c r="B2" s="74"/>
      <c r="C2" s="17"/>
    </row>
    <row r="3" spans="2:3" ht="12.75">
      <c r="B3" s="74"/>
      <c r="C3" s="17"/>
    </row>
    <row r="4" spans="1:4" ht="12.75">
      <c r="A4" s="10" t="s">
        <v>28</v>
      </c>
      <c r="B4" s="74"/>
      <c r="C4" s="17"/>
      <c r="D4" s="19"/>
    </row>
    <row r="5" spans="1:4" ht="12.75">
      <c r="A5" s="38">
        <v>42261</v>
      </c>
      <c r="B5" s="74"/>
      <c r="C5" s="17"/>
      <c r="D5" s="19"/>
    </row>
    <row r="6" spans="1:4" ht="12.75">
      <c r="A6" s="11" t="s">
        <v>15</v>
      </c>
      <c r="B6" s="26" t="s">
        <v>0</v>
      </c>
      <c r="C6" s="20" t="s">
        <v>1</v>
      </c>
      <c r="D6" s="21" t="s">
        <v>2</v>
      </c>
    </row>
    <row r="7" spans="1:4" ht="14.25">
      <c r="A7" s="13"/>
      <c r="B7" s="58" t="s">
        <v>10</v>
      </c>
      <c r="C7" s="22" t="s">
        <v>12</v>
      </c>
      <c r="D7" s="23" t="s">
        <v>3</v>
      </c>
    </row>
    <row r="8" spans="1:4" ht="15" thickBot="1">
      <c r="A8" s="12"/>
      <c r="B8" s="27"/>
      <c r="C8" s="24"/>
      <c r="D8" s="14" t="s">
        <v>16</v>
      </c>
    </row>
    <row r="9" spans="1:4" s="10" customFormat="1" ht="12.75">
      <c r="A9" s="40" t="s">
        <v>18</v>
      </c>
      <c r="B9" s="87">
        <f>C9/559</f>
        <v>0.8676207513416816</v>
      </c>
      <c r="C9" s="41">
        <f>C11+C16+C21+C25+C28+C31</f>
        <v>485</v>
      </c>
      <c r="D9" s="42">
        <v>8333</v>
      </c>
    </row>
    <row r="10" spans="1:4" s="10" customFormat="1" ht="12.75">
      <c r="A10" s="9"/>
      <c r="B10" s="88"/>
      <c r="C10" s="29"/>
      <c r="D10" s="43"/>
    </row>
    <row r="11" spans="1:4" s="47" customFormat="1" ht="12.75">
      <c r="A11" s="44" t="s">
        <v>23</v>
      </c>
      <c r="B11" s="89">
        <f aca="true" t="shared" si="0" ref="B11:B49">C11/559</f>
        <v>0.33273703041144903</v>
      </c>
      <c r="C11" s="45">
        <v>186</v>
      </c>
      <c r="D11" s="46">
        <v>8000</v>
      </c>
    </row>
    <row r="12" spans="1:4" ht="12.75">
      <c r="A12" s="48" t="s">
        <v>33</v>
      </c>
      <c r="B12" s="90">
        <f t="shared" si="0"/>
        <v>0.27906976744186046</v>
      </c>
      <c r="C12" s="49">
        <v>156</v>
      </c>
      <c r="D12" s="50">
        <v>8333</v>
      </c>
    </row>
    <row r="13" spans="1:4" ht="12.75">
      <c r="A13" s="48" t="s">
        <v>34</v>
      </c>
      <c r="B13" s="90">
        <f t="shared" si="0"/>
        <v>0.014311270125223614</v>
      </c>
      <c r="C13" s="49">
        <v>8</v>
      </c>
      <c r="D13" s="50">
        <v>6944</v>
      </c>
    </row>
    <row r="14" spans="1:4" ht="12.75">
      <c r="A14" s="48" t="s">
        <v>126</v>
      </c>
      <c r="B14" s="90">
        <f t="shared" si="0"/>
        <v>0.01073345259391771</v>
      </c>
      <c r="C14" s="49">
        <v>6</v>
      </c>
      <c r="D14" s="50">
        <v>6400</v>
      </c>
    </row>
    <row r="15" spans="1:4" ht="12.75">
      <c r="A15" s="51"/>
      <c r="B15" s="90"/>
      <c r="C15" s="49"/>
      <c r="D15" s="50"/>
    </row>
    <row r="16" spans="1:4" s="47" customFormat="1" ht="12.75">
      <c r="A16" s="44" t="s">
        <v>25</v>
      </c>
      <c r="B16" s="89">
        <f t="shared" si="0"/>
        <v>0.24329159212880144</v>
      </c>
      <c r="C16" s="45">
        <v>136</v>
      </c>
      <c r="D16" s="46">
        <v>8000</v>
      </c>
    </row>
    <row r="17" spans="1:4" ht="12.75">
      <c r="A17" s="48" t="s">
        <v>87</v>
      </c>
      <c r="B17" s="90">
        <f t="shared" si="0"/>
        <v>0.13595706618962433</v>
      </c>
      <c r="C17" s="49">
        <v>76</v>
      </c>
      <c r="D17" s="50">
        <v>8000</v>
      </c>
    </row>
    <row r="18" spans="1:4" ht="12.75">
      <c r="A18" s="48" t="s">
        <v>37</v>
      </c>
      <c r="B18" s="90">
        <f t="shared" si="0"/>
        <v>0.044722719141323794</v>
      </c>
      <c r="C18" s="49">
        <v>25</v>
      </c>
      <c r="D18" s="50">
        <v>8000</v>
      </c>
    </row>
    <row r="19" spans="1:4" ht="12.75">
      <c r="A19" s="48" t="s">
        <v>38</v>
      </c>
      <c r="B19" s="90">
        <f t="shared" si="0"/>
        <v>0.04293381037567084</v>
      </c>
      <c r="C19" s="49">
        <v>24</v>
      </c>
      <c r="D19" s="50">
        <v>8000</v>
      </c>
    </row>
    <row r="20" spans="1:4" ht="12.75">
      <c r="A20" s="51"/>
      <c r="B20" s="90"/>
      <c r="C20" s="49"/>
      <c r="D20" s="50"/>
    </row>
    <row r="21" spans="1:4" s="47" customFormat="1" ht="12.75">
      <c r="A21" s="44" t="s">
        <v>24</v>
      </c>
      <c r="B21" s="89">
        <f t="shared" si="0"/>
        <v>0.22182468694096602</v>
      </c>
      <c r="C21" s="45">
        <v>124</v>
      </c>
      <c r="D21" s="46">
        <v>10200</v>
      </c>
    </row>
    <row r="22" spans="1:4" ht="12.75">
      <c r="A22" s="48" t="s">
        <v>35</v>
      </c>
      <c r="B22" s="90">
        <f t="shared" si="0"/>
        <v>0.18783542039355994</v>
      </c>
      <c r="C22" s="49">
        <v>105</v>
      </c>
      <c r="D22" s="50">
        <v>10400</v>
      </c>
    </row>
    <row r="23" spans="1:4" ht="12.75">
      <c r="A23" s="48" t="s">
        <v>36</v>
      </c>
      <c r="B23" s="90">
        <f t="shared" si="0"/>
        <v>0.03220035778175313</v>
      </c>
      <c r="C23" s="49">
        <v>18</v>
      </c>
      <c r="D23" s="50">
        <v>8800</v>
      </c>
    </row>
    <row r="24" spans="1:4" ht="12.75">
      <c r="A24" s="51"/>
      <c r="B24" s="90"/>
      <c r="C24" s="49"/>
      <c r="D24" s="50"/>
    </row>
    <row r="25" spans="1:4" s="47" customFormat="1" ht="12.75">
      <c r="A25" s="44" t="s">
        <v>26</v>
      </c>
      <c r="B25" s="89">
        <f t="shared" si="0"/>
        <v>0.03398926654740608</v>
      </c>
      <c r="C25" s="45">
        <v>19</v>
      </c>
      <c r="D25" s="46">
        <v>8200</v>
      </c>
    </row>
    <row r="26" spans="1:4" s="39" customFormat="1" ht="12.75">
      <c r="A26" s="48" t="s">
        <v>39</v>
      </c>
      <c r="B26" s="90">
        <f t="shared" si="0"/>
        <v>0.012522361359570662</v>
      </c>
      <c r="C26" s="49">
        <v>7</v>
      </c>
      <c r="D26" s="50">
        <v>8200</v>
      </c>
    </row>
    <row r="27" spans="1:4" s="47" customFormat="1" ht="12.75">
      <c r="A27" s="44"/>
      <c r="B27" s="89"/>
      <c r="C27" s="45"/>
      <c r="D27" s="46"/>
    </row>
    <row r="28" spans="1:4" s="47" customFormat="1" ht="12.75">
      <c r="A28" s="44" t="s">
        <v>22</v>
      </c>
      <c r="B28" s="89">
        <f t="shared" si="0"/>
        <v>0.02146690518783542</v>
      </c>
      <c r="C28" s="45">
        <v>12</v>
      </c>
      <c r="D28" s="46">
        <v>8712.5</v>
      </c>
    </row>
    <row r="29" spans="1:4" s="39" customFormat="1" ht="12.75">
      <c r="A29" s="48" t="s">
        <v>83</v>
      </c>
      <c r="B29" s="90">
        <f t="shared" si="0"/>
        <v>0.012522361359570662</v>
      </c>
      <c r="C29" s="49">
        <v>7</v>
      </c>
      <c r="D29" s="50">
        <v>7000</v>
      </c>
    </row>
    <row r="30" spans="1:4" ht="12.75">
      <c r="A30" s="48"/>
      <c r="B30" s="90"/>
      <c r="C30" s="49"/>
      <c r="D30" s="50"/>
    </row>
    <row r="31" spans="1:4" s="47" customFormat="1" ht="12.75">
      <c r="A31" s="44" t="s">
        <v>27</v>
      </c>
      <c r="B31" s="89">
        <f t="shared" si="0"/>
        <v>0.014311270125223614</v>
      </c>
      <c r="C31" s="45">
        <v>8</v>
      </c>
      <c r="D31" s="46">
        <v>7000</v>
      </c>
    </row>
    <row r="32" spans="1:4" ht="12.75">
      <c r="A32" s="51"/>
      <c r="B32" s="90"/>
      <c r="C32" s="49"/>
      <c r="D32" s="50"/>
    </row>
    <row r="33" spans="1:4" s="39" customFormat="1" ht="12.75">
      <c r="A33" s="40" t="s">
        <v>14</v>
      </c>
      <c r="B33" s="87">
        <f t="shared" si="0"/>
        <v>0.13237924865831843</v>
      </c>
      <c r="C33" s="41">
        <f>C35+C39+C42+C45+C47+C49</f>
        <v>74</v>
      </c>
      <c r="D33" s="42">
        <v>8000</v>
      </c>
    </row>
    <row r="34" spans="1:4" s="39" customFormat="1" ht="12.75">
      <c r="A34" s="9"/>
      <c r="B34" s="88"/>
      <c r="C34" s="29"/>
      <c r="D34" s="43"/>
    </row>
    <row r="35" spans="1:4" s="39" customFormat="1" ht="12.75">
      <c r="A35" s="51" t="s">
        <v>82</v>
      </c>
      <c r="B35" s="90">
        <f t="shared" si="0"/>
        <v>0.046511627906976744</v>
      </c>
      <c r="C35" s="49">
        <v>26</v>
      </c>
      <c r="D35" s="50">
        <v>5875</v>
      </c>
    </row>
    <row r="36" spans="1:4" s="39" customFormat="1" ht="12.75">
      <c r="A36" s="48" t="s">
        <v>42</v>
      </c>
      <c r="B36" s="90">
        <f t="shared" si="0"/>
        <v>0.02146690518783542</v>
      </c>
      <c r="C36" s="49">
        <v>12</v>
      </c>
      <c r="D36" s="50">
        <v>8335</v>
      </c>
    </row>
    <row r="37" spans="1:4" s="39" customFormat="1" ht="12.75">
      <c r="A37" s="48" t="s">
        <v>41</v>
      </c>
      <c r="B37" s="90">
        <f t="shared" si="0"/>
        <v>0.02146690518783542</v>
      </c>
      <c r="C37" s="49">
        <v>12</v>
      </c>
      <c r="D37" s="50">
        <v>5250</v>
      </c>
    </row>
    <row r="38" spans="1:4" s="39" customFormat="1" ht="12.75">
      <c r="A38" s="48"/>
      <c r="B38" s="90"/>
      <c r="C38" s="49"/>
      <c r="D38" s="50"/>
    </row>
    <row r="39" spans="1:4" s="39" customFormat="1" ht="12.75">
      <c r="A39" s="51" t="s">
        <v>21</v>
      </c>
      <c r="B39" s="90">
        <f t="shared" si="0"/>
        <v>0.04830053667262969</v>
      </c>
      <c r="C39" s="49">
        <v>27</v>
      </c>
      <c r="D39" s="50">
        <v>8200</v>
      </c>
    </row>
    <row r="40" spans="1:4" s="39" customFormat="1" ht="12.75">
      <c r="A40" s="48" t="s">
        <v>88</v>
      </c>
      <c r="B40" s="90">
        <f t="shared" si="0"/>
        <v>0.012522361359570662</v>
      </c>
      <c r="C40" s="49">
        <v>7</v>
      </c>
      <c r="D40" s="35">
        <v>10000</v>
      </c>
    </row>
    <row r="41" spans="1:4" s="39" customFormat="1" ht="12.75">
      <c r="A41" s="48"/>
      <c r="B41" s="90"/>
      <c r="C41" s="49"/>
      <c r="D41" s="35"/>
    </row>
    <row r="42" spans="1:4" s="39" customFormat="1" ht="12.75">
      <c r="A42" s="52" t="s">
        <v>51</v>
      </c>
      <c r="B42" s="90">
        <f t="shared" si="0"/>
        <v>0.03220035778175313</v>
      </c>
      <c r="C42" s="49">
        <v>18</v>
      </c>
      <c r="D42" s="50">
        <v>9232</v>
      </c>
    </row>
    <row r="43" spans="1:4" s="39" customFormat="1" ht="12.75">
      <c r="A43" s="48" t="s">
        <v>40</v>
      </c>
      <c r="B43" s="90">
        <f t="shared" si="0"/>
        <v>0.025044722719141325</v>
      </c>
      <c r="C43" s="49">
        <v>14</v>
      </c>
      <c r="D43" s="50">
        <v>9457</v>
      </c>
    </row>
    <row r="44" spans="1:4" s="39" customFormat="1" ht="12.75">
      <c r="A44" s="51"/>
      <c r="B44" s="90"/>
      <c r="C44" s="49"/>
      <c r="D44" s="50"/>
    </row>
    <row r="45" spans="1:4" s="39" customFormat="1" ht="14.25">
      <c r="A45" s="51" t="s">
        <v>124</v>
      </c>
      <c r="B45" s="90">
        <f t="shared" si="0"/>
        <v>0.0017889087656529517</v>
      </c>
      <c r="C45" s="49">
        <v>1</v>
      </c>
      <c r="D45" s="35" t="s">
        <v>31</v>
      </c>
    </row>
    <row r="46" spans="1:4" s="39" customFormat="1" ht="12.75">
      <c r="A46" s="51"/>
      <c r="B46" s="90"/>
      <c r="C46" s="49"/>
      <c r="D46" s="35"/>
    </row>
    <row r="47" spans="1:4" s="39" customFormat="1" ht="14.25">
      <c r="A47" s="51" t="s">
        <v>125</v>
      </c>
      <c r="B47" s="90">
        <f t="shared" si="0"/>
        <v>0.0017889087656529517</v>
      </c>
      <c r="C47" s="49">
        <v>1</v>
      </c>
      <c r="D47" s="35" t="s">
        <v>31</v>
      </c>
    </row>
    <row r="48" spans="1:4" s="39" customFormat="1" ht="12.75">
      <c r="A48" s="48"/>
      <c r="B48" s="90"/>
      <c r="C48" s="49"/>
      <c r="D48" s="50"/>
    </row>
    <row r="49" spans="1:4" s="39" customFormat="1" ht="14.25">
      <c r="A49" s="51" t="s">
        <v>160</v>
      </c>
      <c r="B49" s="90">
        <f t="shared" si="0"/>
        <v>0.0017889087656529517</v>
      </c>
      <c r="C49" s="49">
        <v>1</v>
      </c>
      <c r="D49" s="35" t="s">
        <v>31</v>
      </c>
    </row>
    <row r="50" spans="1:4" s="39" customFormat="1" ht="12.75">
      <c r="A50" s="51"/>
      <c r="B50" s="90"/>
      <c r="C50" s="49"/>
      <c r="D50" s="35"/>
    </row>
    <row r="51" spans="1:4" ht="13.5" thickBot="1">
      <c r="A51" s="25" t="s">
        <v>17</v>
      </c>
      <c r="B51" s="86">
        <v>1</v>
      </c>
      <c r="C51" s="92">
        <f>C9+C33</f>
        <v>559</v>
      </c>
      <c r="D51" s="16">
        <v>8300</v>
      </c>
    </row>
    <row r="52" spans="1:2" ht="14.25">
      <c r="A52" s="37" t="s">
        <v>110</v>
      </c>
      <c r="B52" s="81"/>
    </row>
    <row r="53" spans="1:4" ht="14.25">
      <c r="A53" s="72" t="s">
        <v>159</v>
      </c>
      <c r="B53" s="81"/>
      <c r="C53" s="84"/>
      <c r="D53" s="85"/>
    </row>
    <row r="54" spans="1:4" ht="12.75">
      <c r="A54" s="72" t="s">
        <v>158</v>
      </c>
      <c r="B54" s="80"/>
      <c r="C54" s="83"/>
      <c r="D54" s="36"/>
    </row>
    <row r="55" spans="1:4" ht="12.75">
      <c r="A55" s="72" t="s">
        <v>100</v>
      </c>
      <c r="B55" s="80"/>
      <c r="C55" s="83"/>
      <c r="D55" s="36"/>
    </row>
    <row r="56" ht="12.75">
      <c r="A56" s="72" t="s">
        <v>96</v>
      </c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4.28125" style="119" customWidth="1"/>
    <col min="2" max="2" width="8.140625" style="121" bestFit="1" customWidth="1"/>
    <col min="3" max="3" width="9.7109375" style="120" bestFit="1" customWidth="1"/>
    <col min="4" max="4" width="9.140625" style="119" customWidth="1"/>
    <col min="5" max="5" width="10.7109375" style="119" customWidth="1"/>
    <col min="6" max="6" width="52.8515625" style="119" customWidth="1"/>
    <col min="7" max="16384" width="9.140625" style="119" customWidth="1"/>
  </cols>
  <sheetData>
    <row r="1" ht="12.75">
      <c r="A1" s="126" t="s">
        <v>32</v>
      </c>
    </row>
    <row r="2" ht="12.75">
      <c r="A2" s="126" t="s">
        <v>103</v>
      </c>
    </row>
    <row r="4" ht="12.75">
      <c r="A4" s="126" t="s">
        <v>80</v>
      </c>
    </row>
    <row r="5" ht="12.75">
      <c r="A5" s="144">
        <v>42261</v>
      </c>
    </row>
    <row r="6" ht="12.75">
      <c r="A6" s="143"/>
    </row>
    <row r="7" spans="1:3" ht="12.75">
      <c r="A7" s="142" t="s">
        <v>79</v>
      </c>
      <c r="B7" s="141" t="s">
        <v>0</v>
      </c>
      <c r="C7" s="140" t="s">
        <v>1</v>
      </c>
    </row>
    <row r="8" spans="1:3" ht="15" thickBot="1">
      <c r="A8" s="139"/>
      <c r="B8" s="138" t="s">
        <v>78</v>
      </c>
      <c r="C8" s="137" t="s">
        <v>77</v>
      </c>
    </row>
    <row r="9" spans="1:5" s="126" customFormat="1" ht="12.75">
      <c r="A9" s="135" t="s">
        <v>76</v>
      </c>
      <c r="B9" s="134">
        <f>C9/559</f>
        <v>0.8372093023255814</v>
      </c>
      <c r="C9" s="133">
        <f>SUM(C10:C15)</f>
        <v>468</v>
      </c>
      <c r="E9" s="119"/>
    </row>
    <row r="10" spans="1:3" ht="12.75">
      <c r="A10" s="131" t="s">
        <v>92</v>
      </c>
      <c r="B10" s="121">
        <f aca="true" t="shared" si="0" ref="B10:B15">C10/559</f>
        <v>0.4347048300536673</v>
      </c>
      <c r="C10" s="130">
        <v>243</v>
      </c>
    </row>
    <row r="11" spans="1:3" ht="12.75">
      <c r="A11" s="136" t="s">
        <v>93</v>
      </c>
      <c r="B11" s="121">
        <f t="shared" si="0"/>
        <v>0.12880143112701253</v>
      </c>
      <c r="C11" s="130">
        <v>72</v>
      </c>
    </row>
    <row r="12" spans="1:3" ht="12.75">
      <c r="A12" s="136" t="s">
        <v>94</v>
      </c>
      <c r="B12" s="121">
        <f t="shared" si="0"/>
        <v>0.08407871198568873</v>
      </c>
      <c r="C12" s="130">
        <v>47</v>
      </c>
    </row>
    <row r="13" spans="1:3" ht="12.75">
      <c r="A13" s="136" t="s">
        <v>144</v>
      </c>
      <c r="B13" s="121">
        <f t="shared" si="0"/>
        <v>0.07871198568872988</v>
      </c>
      <c r="C13" s="130">
        <v>44</v>
      </c>
    </row>
    <row r="14" spans="1:3" ht="12.75">
      <c r="A14" s="136" t="s">
        <v>143</v>
      </c>
      <c r="B14" s="121">
        <f t="shared" si="0"/>
        <v>0.07155635062611806</v>
      </c>
      <c r="C14" s="130">
        <v>40</v>
      </c>
    </row>
    <row r="15" spans="1:3" ht="12.75">
      <c r="A15" s="136" t="s">
        <v>95</v>
      </c>
      <c r="B15" s="121">
        <f t="shared" si="0"/>
        <v>0.03935599284436494</v>
      </c>
      <c r="C15" s="130">
        <v>22</v>
      </c>
    </row>
    <row r="16" spans="1:3" ht="12.75">
      <c r="A16" s="136"/>
      <c r="C16" s="130"/>
    </row>
    <row r="17" spans="1:3" ht="12.75">
      <c r="A17" s="131"/>
      <c r="C17" s="130"/>
    </row>
    <row r="18" spans="1:3" ht="14.25">
      <c r="A18" s="135" t="s">
        <v>75</v>
      </c>
      <c r="B18" s="134">
        <f>SUM(B19:B21)</f>
        <v>0.16279069767441862</v>
      </c>
      <c r="C18" s="133">
        <f>SUM(C19:C21)</f>
        <v>91</v>
      </c>
    </row>
    <row r="19" spans="1:5" s="126" customFormat="1" ht="12.75">
      <c r="A19" s="131" t="s">
        <v>89</v>
      </c>
      <c r="B19" s="121">
        <f>C19/559</f>
        <v>0.07871198568872988</v>
      </c>
      <c r="C19" s="130">
        <v>44</v>
      </c>
      <c r="E19" s="119"/>
    </row>
    <row r="20" spans="1:5" s="126" customFormat="1" ht="12.75">
      <c r="A20" s="131" t="s">
        <v>90</v>
      </c>
      <c r="B20" s="121">
        <f>C20/559</f>
        <v>0.057245080500894455</v>
      </c>
      <c r="C20" s="130">
        <v>32</v>
      </c>
      <c r="E20" s="119"/>
    </row>
    <row r="21" spans="1:6" ht="12.75">
      <c r="A21" s="131" t="s">
        <v>91</v>
      </c>
      <c r="B21" s="121">
        <f>C21/559</f>
        <v>0.026833631484794274</v>
      </c>
      <c r="C21" s="130">
        <v>15</v>
      </c>
      <c r="F21" s="132"/>
    </row>
    <row r="22" spans="1:3" s="124" customFormat="1" ht="12.75">
      <c r="A22" s="131"/>
      <c r="B22" s="121"/>
      <c r="C22" s="130"/>
    </row>
    <row r="23" spans="1:3" s="126" customFormat="1" ht="13.5" thickBot="1">
      <c r="A23" s="129" t="s">
        <v>7</v>
      </c>
      <c r="B23" s="128">
        <f>B9+B18</f>
        <v>1</v>
      </c>
      <c r="C23" s="127">
        <f>C9+C18</f>
        <v>559</v>
      </c>
    </row>
    <row r="24" spans="1:6" ht="14.25">
      <c r="A24" s="37" t="s">
        <v>110</v>
      </c>
      <c r="B24" s="81"/>
      <c r="C24" s="183"/>
      <c r="E24" s="125"/>
      <c r="F24" s="125"/>
    </row>
    <row r="25" ht="14.25">
      <c r="A25" s="122" t="s">
        <v>111</v>
      </c>
    </row>
    <row r="26" ht="12.75">
      <c r="A26" s="124" t="s">
        <v>74</v>
      </c>
    </row>
    <row r="35" ht="12.75">
      <c r="B35" s="123"/>
    </row>
    <row r="36" ht="12.75">
      <c r="B36" s="123"/>
    </row>
    <row r="37" ht="12.75">
      <c r="B37" s="123"/>
    </row>
    <row r="43" ht="14.25">
      <c r="A43" s="122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Steven, Paul</cp:lastModifiedBy>
  <cp:lastPrinted>2015-10-07T21:32:08Z</cp:lastPrinted>
  <dcterms:created xsi:type="dcterms:W3CDTF">1999-12-02T19:35:48Z</dcterms:created>
  <dcterms:modified xsi:type="dcterms:W3CDTF">2015-11-10T20:24:33Z</dcterms:modified>
  <cp:category/>
  <cp:version/>
  <cp:contentType/>
  <cp:contentStatus/>
</cp:coreProperties>
</file>